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Lottery" sheetId="1" r:id="rId1"/>
  </sheets>
  <definedNames>
    <definedName name="_xlnm.Print_Area" localSheetId="0">Lottery!$A$1:$I$102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H65" i="1" l="1"/>
  <c r="I56" i="1" s="1"/>
  <c r="D18" i="1"/>
  <c r="G18" i="1"/>
  <c r="F65" i="1"/>
  <c r="G58" i="1" s="1"/>
  <c r="G17" i="1"/>
  <c r="D17" i="1"/>
  <c r="I63" i="1" l="1"/>
  <c r="I62" i="1"/>
  <c r="I61" i="1"/>
  <c r="I60" i="1"/>
  <c r="I59" i="1"/>
  <c r="I58" i="1"/>
  <c r="I57" i="1"/>
  <c r="I55" i="1"/>
  <c r="I64" i="1"/>
  <c r="G56" i="1"/>
  <c r="G59" i="1"/>
  <c r="G60" i="1"/>
  <c r="G57" i="1"/>
  <c r="G62" i="1"/>
  <c r="G61" i="1"/>
  <c r="G63" i="1"/>
  <c r="G55" i="1"/>
  <c r="G64" i="1"/>
  <c r="D65" i="1"/>
  <c r="E61" i="1" s="1"/>
  <c r="D16" i="1"/>
  <c r="G16" i="1"/>
  <c r="B65" i="1"/>
  <c r="C55" i="1" s="1"/>
  <c r="G15" i="1"/>
  <c r="D15" i="1"/>
  <c r="I65" i="1" l="1"/>
  <c r="C63" i="1"/>
  <c r="G65" i="1"/>
  <c r="E57" i="1"/>
  <c r="E63" i="1"/>
  <c r="C64" i="1"/>
  <c r="C61" i="1"/>
  <c r="C60" i="1"/>
  <c r="C56" i="1"/>
  <c r="C58" i="1"/>
  <c r="C62" i="1"/>
  <c r="C59" i="1"/>
  <c r="E62" i="1"/>
  <c r="E64" i="1"/>
  <c r="E60" i="1"/>
  <c r="E56" i="1"/>
  <c r="E58" i="1"/>
  <c r="C57" i="1"/>
  <c r="E59" i="1"/>
  <c r="E55" i="1"/>
  <c r="C65" i="1" l="1"/>
  <c r="E6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<sst xmlns="http://schemas.openxmlformats.org/spreadsheetml/2006/main" count="63" uniqueCount="38">
  <si>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</si>
  <si>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</si>
  <si>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</si>
  <si>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</si>
  <si>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</si>
  <si>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</si>
  <si>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</si>
  <si>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</si>
  <si>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</si>
  <si>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</si>
  <si>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</si>
  <si>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</si>
  <si>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</si>
  <si>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</si>
  <si>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</si>
  <si>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</si>
  <si>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</si>
  <si>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</si>
  <si>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</si>
  <si>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</si>
  <si>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</si>
  <si>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</si>
  <si>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</si>
  <si>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</si>
  <si>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</si>
  <si>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</si>
  <si>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</si>
  <si>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Lottery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</si>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</sst>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0" xfId="0" applyFont="1"/>
    <xf numFmtId="164" fontId="2" fillId="0" borderId="10" xfId="2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2" xfId="0" applyFont="1" applyBorder="1" applyAlignment="1">
      <alignment horizontal="center"/>
    </xf>
    <xf numFmtId="3" fontId="9" fillId="0" borderId="13" xfId="1" applyNumberFormat="1" applyFont="1" applyBorder="1"/>
    <xf numFmtId="164" fontId="9" fillId="0" borderId="14" xfId="2" applyNumberFormat="1" applyFont="1" applyBorder="1"/>
    <xf numFmtId="164" fontId="17" fillId="0" borderId="0" xfId="0" applyNumberFormat="1" applyFont="1" applyBorder="1"/>
    <xf numFmtId="0" fontId="9" fillId="0" borderId="15" xfId="0" applyFont="1" applyBorder="1"/>
    <xf numFmtId="3" fontId="9" fillId="0" borderId="16" xfId="1" applyNumberFormat="1" applyFont="1" applyBorder="1"/>
    <xf numFmtId="164" fontId="9" fillId="0" borderId="11" xfId="2" applyNumberFormat="1" applyFont="1" applyBorder="1"/>
    <xf numFmtId="0" fontId="9" fillId="0" borderId="15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7" xfId="2" applyNumberFormat="1" applyFont="1" applyBorder="1"/>
    <xf numFmtId="1" fontId="9" fillId="0" borderId="18" xfId="1" applyNumberFormat="1" applyFont="1" applyBorder="1" applyAlignment="1">
      <alignment horizontal="center"/>
    </xf>
    <xf numFmtId="1" fontId="17" fillId="0" borderId="0" xfId="1" applyNumberFormat="1" applyFont="1" applyBorder="1"/>
    <xf numFmtId="1" fontId="9" fillId="0" borderId="19" xfId="2" applyNumberFormat="1" applyFont="1" applyBorder="1"/>
    <xf numFmtId="1" fontId="9" fillId="0" borderId="20" xfId="1" applyNumberFormat="1" applyFont="1" applyBorder="1" applyAlignment="1">
      <alignment horizontal="center"/>
    </xf>
    <xf numFmtId="0" fontId="17" fillId="0" borderId="0" xfId="0" applyFont="1" applyAlignment="1"/>
    <xf numFmtId="1" fontId="9" fillId="0" borderId="21" xfId="1" applyNumberFormat="1" applyFont="1" applyBorder="1" applyAlignment="1">
      <alignment horizontal="center"/>
    </xf>
    <xf numFmtId="1" fontId="9" fillId="0" borderId="0" xfId="1" applyNumberFormat="1" applyFont="1" applyBorder="1"/>
    <xf numFmtId="1" fontId="9" fillId="0" borderId="0" xfId="2" applyNumberFormat="1" applyFont="1" applyBorder="1"/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3" fontId="9" fillId="0" borderId="22" xfId="0" applyNumberFormat="1" applyFont="1" applyBorder="1"/>
    <xf numFmtId="164" fontId="9" fillId="0" borderId="23" xfId="2" applyNumberFormat="1" applyFont="1" applyBorder="1"/>
    <xf numFmtId="164" fontId="2" fillId="0" borderId="0" xfId="2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9" fontId="2" fillId="0" borderId="25" xfId="2" applyFont="1" applyBorder="1"/>
    <xf numFmtId="0" fontId="10" fillId="0" borderId="12" xfId="0" applyFont="1" applyBorder="1" applyAlignment="1">
      <alignment horizontal="center"/>
    </xf>
    <xf numFmtId="9" fontId="10" fillId="0" borderId="21" xfId="0" applyNumberFormat="1" applyFont="1" applyBorder="1"/>
    <xf numFmtId="0" fontId="10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10" fillId="0" borderId="22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164" fontId="10" fillId="0" borderId="31" xfId="2" applyNumberFormat="1" applyFont="1" applyBorder="1" applyAlignment="1">
      <alignment horizontal="center"/>
    </xf>
    <xf numFmtId="164" fontId="10" fillId="0" borderId="32" xfId="2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164" fontId="10" fillId="0" borderId="33" xfId="2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4" fontId="19" fillId="0" borderId="0" xfId="0" applyNumberFormat="1" applyFont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9" fontId="2" fillId="0" borderId="21" xfId="0" applyNumberFormat="1" applyFont="1" applyBorder="1"/>
    <xf numFmtId="0" fontId="2" fillId="0" borderId="30" xfId="0" applyFont="1" applyBorder="1" applyAlignment="1">
      <alignment horizontal="center"/>
    </xf>
    <xf numFmtId="164" fontId="2" fillId="0" borderId="22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4" fillId="0" borderId="28" xfId="0" applyFont="1" applyBorder="1"/>
    <xf numFmtId="0" fontId="14" fillId="0" borderId="27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0" fillId="0" borderId="0" xfId="0" applyNumberFormat="1" applyFont="1" applyBorder="1"/>
    <xf numFmtId="10" fontId="19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75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22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0320015553611356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00053750041987E-2"/>
          <c:y val="0.17216178801005899"/>
          <c:w val="0.87200068125053221"/>
          <c:h val="0.60806078318446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Lottery!$B$53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Lottery!$A$56:$A$64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Lottery!$C$56:$C$64</c:f>
              <c:numCache>
                <c:formatCode>0.0%</c:formatCode>
                <c:ptCount val="9"/>
                <c:pt idx="0">
                  <c:v>4.6936416184971096E-2</c:v>
                </c:pt>
                <c:pt idx="1">
                  <c:v>0</c:v>
                </c:pt>
                <c:pt idx="2">
                  <c:v>1.4450867052023121E-2</c:v>
                </c:pt>
                <c:pt idx="3">
                  <c:v>7.8034682080924858E-2</c:v>
                </c:pt>
                <c:pt idx="4">
                  <c:v>5.7803468208092483E-3</c:v>
                </c:pt>
                <c:pt idx="5">
                  <c:v>0</c:v>
                </c:pt>
                <c:pt idx="6">
                  <c:v>2.6011560693641619E-2</c:v>
                </c:pt>
                <c:pt idx="7">
                  <c:v>0</c:v>
                </c:pt>
                <c:pt idx="8">
                  <c:v>1.1560693641618497E-2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B-4933-B9A4-825929517877}"/>
            </c:ext>
          </c:extLst>
        </c:ser>
        <c:ser>
          <c:idx val="5"/>
          <c:order val="1"/>
          <c:tx>
            <c:strRef>
              <c:f>Lottery!$D$53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Lottery!$A$56:$A$64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Lottery!$E$56:$E$64</c:f>
              <c:numCache>
                <c:formatCode>0.0%</c:formatCode>
                <c:ptCount val="9"/>
                <c:pt idx="0">
                  <c:v>5.3627586206896539E-2</c:v>
                </c:pt>
                <c:pt idx="1">
                  <c:v>0</c:v>
                </c:pt>
                <c:pt idx="2">
                  <c:v>1.6551724137931031E-2</c:v>
                </c:pt>
                <c:pt idx="3">
                  <c:v>4.6896551724137925E-2</c:v>
                </c:pt>
                <c:pt idx="4">
                  <c:v>1.5172413793103447E-2</c:v>
                </c:pt>
                <c:pt idx="5">
                  <c:v>0</c:v>
                </c:pt>
                <c:pt idx="6">
                  <c:v>3.0344827586206893E-2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B-4933-B9A4-825929517877}"/>
            </c:ext>
          </c:extLst>
        </c:ser>
        <c:ser>
          <c:idx val="0"/>
          <c:order val="2"/>
          <c:tx>
            <c:strRef>
              <c:f>Lottery!$F$53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Lottery!$A$56:$A$64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Lottery!$G$56:$G$64</c:f>
              <c:numCache>
                <c:formatCode>0.0%</c:formatCode>
                <c:ptCount val="9"/>
                <c:pt idx="0">
                  <c:v>2.0390624999999999E-2</c:v>
                </c:pt>
                <c:pt idx="1">
                  <c:v>0</c:v>
                </c:pt>
                <c:pt idx="2">
                  <c:v>0</c:v>
                </c:pt>
                <c:pt idx="3">
                  <c:v>1.953125E-2</c:v>
                </c:pt>
                <c:pt idx="4">
                  <c:v>7.8125E-3</c:v>
                </c:pt>
                <c:pt idx="5">
                  <c:v>0</c:v>
                </c:pt>
                <c:pt idx="6">
                  <c:v>0.5078125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6B-4933-B9A4-825929517877}"/>
            </c:ext>
          </c:extLst>
        </c:ser>
        <c:ser>
          <c:idx val="2"/>
          <c:order val="3"/>
          <c:tx>
            <c:strRef>
              <c:f>Lottery!$H$53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Lottery!$A$56:$A$64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Lottery!$I$56:$I$64</c:f>
              <c:numCache>
                <c:formatCode>0.0%</c:formatCode>
                <c:ptCount val="9"/>
                <c:pt idx="0">
                  <c:v>5.2968036529680365E-3</c:v>
                </c:pt>
                <c:pt idx="1">
                  <c:v>0</c:v>
                </c:pt>
                <c:pt idx="2">
                  <c:v>0</c:v>
                </c:pt>
                <c:pt idx="3">
                  <c:v>4.5662100456621002E-3</c:v>
                </c:pt>
                <c:pt idx="4">
                  <c:v>3.1963470319634701E-2</c:v>
                </c:pt>
                <c:pt idx="5">
                  <c:v>0</c:v>
                </c:pt>
                <c:pt idx="6">
                  <c:v>0.59360730593607303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B-4933-B9A4-825929517877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Lottery!$K$56:$K$64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7.0671378091872791E-3</c:v>
                </c:pt>
                <c:pt idx="4">
                  <c:v>3.8869257950530034E-2</c:v>
                </c:pt>
                <c:pt idx="5">
                  <c:v>3.5335689045936395E-3</c:v>
                </c:pt>
                <c:pt idx="6">
                  <c:v>0.607773851590106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B-4DA6-8E50-C9E0A6C01171}"/>
            </c:ext>
          </c:extLst>
        </c:ser>
        <c:ser>
          <c:idx val="4"/>
          <c:order val="5"/>
          <c:tx>
            <c:strRef>
              <c:f>Lottery!$L$53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Lottery!$M$56:$M$64</c:f>
              <c:numCache>
                <c:formatCode>0.0%</c:formatCode>
                <c:ptCount val="9"/>
                <c:pt idx="0">
                  <c:v>7.4678111587982822E-3</c:v>
                </c:pt>
                <c:pt idx="1">
                  <c:v>0</c:v>
                </c:pt>
                <c:pt idx="2">
                  <c:v>0</c:v>
                </c:pt>
                <c:pt idx="3">
                  <c:v>1.2875536480686695E-2</c:v>
                </c:pt>
                <c:pt idx="4">
                  <c:v>4.7210300429184553E-2</c:v>
                </c:pt>
                <c:pt idx="5">
                  <c:v>0</c:v>
                </c:pt>
                <c:pt idx="6">
                  <c:v>0.58798283261802575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E-4609-A9E2-65A404CB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441968"/>
        <c:axId val="859448632"/>
      </c:barChart>
      <c:catAx>
        <c:axId val="8594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448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44863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44196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40034098301815"/>
          <c:y val="0.94872102525645829"/>
          <c:w val="0.56673195701283607"/>
          <c:h val="5.12788618813952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73399255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672450987614047"/>
          <c:w val="0.86080740042532411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Lottery!$A$14:$A$20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Lottery!$B$14:$B$20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7-48B6-A2DC-FBD4B3893A8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Lottery!$A$14:$A$20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Lottery!$C$14:$C$20</c:f>
              <c:numCache>
                <c:formatCode>0.0%</c:formatCode>
                <c:ptCount val="7"/>
                <c:pt idx="0">
                  <c:v>0.85089999999999999</c:v>
                </c:pt>
                <c:pt idx="1">
                  <c:v>0.81720000000000004</c:v>
                </c:pt>
                <c:pt idx="2">
                  <c:v>0.83740000000000003</c:v>
                </c:pt>
                <c:pt idx="3">
                  <c:v>0.44450000000000001</c:v>
                </c:pt>
                <c:pt idx="4">
                  <c:v>0.36459999999999998</c:v>
                </c:pt>
                <c:pt idx="5">
                  <c:v>0.34279999999999999</c:v>
                </c:pt>
                <c:pt idx="6">
                  <c:v>0.34449999999999997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7-48B6-A2DC-FBD4B3893A8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Lottery!$A$14:$A$20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Lottery!$I$14:$I$20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7-48B6-A2DC-FBD4B3893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439224"/>
        <c:axId val="859449024"/>
      </c:lineChart>
      <c:catAx>
        <c:axId val="85943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4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44902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4392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224342306048943"/>
          <c:w val="0.6648363185371059"/>
          <c:h val="8.18966001342855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666775174052632"/>
          <c:w val="0.85714439021074829"/>
          <c:h val="0.483335300029703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Lottery!$A$14:$A$20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Lottery!$E$14:$E$20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3-4DCE-A7A8-736D3657D6C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Lottery!$A$14:$A$20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Lottery!$F$14:$F$20</c:f>
              <c:numCache>
                <c:formatCode>0.0%</c:formatCode>
                <c:ptCount val="7"/>
                <c:pt idx="0">
                  <c:v>0.82769999999999999</c:v>
                </c:pt>
                <c:pt idx="1">
                  <c:v>0.78559999999999997</c:v>
                </c:pt>
                <c:pt idx="2">
                  <c:v>0.80630000000000002</c:v>
                </c:pt>
                <c:pt idx="3">
                  <c:v>0.46</c:v>
                </c:pt>
                <c:pt idx="4">
                  <c:v>0.35980000000000001</c:v>
                </c:pt>
                <c:pt idx="5">
                  <c:v>0.32579999999999998</c:v>
                </c:pt>
                <c:pt idx="6">
                  <c:v>0.33460000000000001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3-4DCE-A7A8-736D3657D6C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Lottery!$A$14:$A$20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Lottery!$J$14:$J$20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3-4DCE-A7A8-736D3657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444320"/>
        <c:axId val="859442360"/>
      </c:lineChart>
      <c:catAx>
        <c:axId val="8594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442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4423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4443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381000</xdr:colOff>
      <xdr:row>82</xdr:row>
      <xdr:rowOff>133350</xdr:rowOff>
    </xdr:to>
    <xdr:graphicFrame macro="">
      <xdr:nvGraphicFramePr>
        <xdr:cNvPr id="1973" name="Chart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64770</xdr:rowOff>
    </xdr:from>
    <xdr:to>
      <xdr:col>6</xdr:col>
      <xdr:colOff>476250</xdr:colOff>
      <xdr:row>34</xdr:row>
      <xdr:rowOff>131445</xdr:rowOff>
    </xdr:to>
    <xdr:graphicFrame macro="">
      <xdr:nvGraphicFramePr>
        <xdr:cNvPr id="1974" name="Chart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</xdr:colOff>
      <xdr:row>34</xdr:row>
      <xdr:rowOff>131445</xdr:rowOff>
    </xdr:from>
    <xdr:to>
      <xdr:col>6</xdr:col>
      <xdr:colOff>489585</xdr:colOff>
      <xdr:row>49</xdr:row>
      <xdr:rowOff>131445</xdr:rowOff>
    </xdr:to>
    <xdr:graphicFrame macro="">
      <xdr:nvGraphicFramePr>
        <xdr:cNvPr id="1975" name="Chart 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770255</xdr:colOff>
      <xdr:row>101</xdr:row>
      <xdr:rowOff>135890</xdr:rowOff>
    </xdr:to>
    <xdr:sp macro="" textlink="">
      <xdr:nvSpPr>
        <xdr:cNvPr id="1976" name="Text Box 2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95325" y="1798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281941</xdr:colOff>
      <xdr:row>22</xdr:row>
      <xdr:rowOff>93345</xdr:rowOff>
    </xdr:from>
    <xdr:to>
      <xdr:col>9</xdr:col>
      <xdr:colOff>129540</xdr:colOff>
      <xdr:row>26</xdr:row>
      <xdr:rowOff>26670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280661" y="4048125"/>
          <a:ext cx="1287779" cy="542925"/>
        </a:xfrm>
        <a:prstGeom prst="borderCallout1">
          <a:avLst>
            <a:gd name="adj1" fmla="val 12194"/>
            <a:gd name="adj2" fmla="val -8931"/>
            <a:gd name="adj3" fmla="val 20286"/>
            <a:gd name="adj4" fmla="val -233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70486</xdr:colOff>
      <xdr:row>35</xdr:row>
      <xdr:rowOff>87630</xdr:rowOff>
    </xdr:from>
    <xdr:to>
      <xdr:col>9</xdr:col>
      <xdr:colOff>99061</xdr:colOff>
      <xdr:row>39</xdr:row>
      <xdr:rowOff>125730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69206" y="6023610"/>
          <a:ext cx="1468755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828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979" name="Text Box 5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104775</xdr:colOff>
      <xdr:row>81</xdr:row>
      <xdr:rowOff>66675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775" y="142017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981" name="Text Box 6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2" name="Text Box 69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3" name="Text Box 7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4" name="Text Box 7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5" name="Text Box 7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6" name="Text Box 7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7" name="Text 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88" name="Text Box 7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1989" name="Text Box 76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64807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1990" name="Text Box 7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64807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1" name="Text Box 7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2" name="Text Box 7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3" name="Text Box 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4" name="Text Box 8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5" name="Text Box 8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6" name="Text Box 8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770255</xdr:colOff>
      <xdr:row>105</xdr:row>
      <xdr:rowOff>38100</xdr:rowOff>
    </xdr:to>
    <xdr:sp macro="" textlink="">
      <xdr:nvSpPr>
        <xdr:cNvPr id="1997" name="Text Box 8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9532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516890</xdr:colOff>
      <xdr:row>105</xdr:row>
      <xdr:rowOff>38100</xdr:rowOff>
    </xdr:to>
    <xdr:sp macro="" textlink="">
      <xdr:nvSpPr>
        <xdr:cNvPr id="1998" name="Text Box 8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64807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516890</xdr:colOff>
      <xdr:row>105</xdr:row>
      <xdr:rowOff>38100</xdr:rowOff>
    </xdr:to>
    <xdr:sp macro="" textlink="">
      <xdr:nvSpPr>
        <xdr:cNvPr id="1999" name="Text Box 86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648075" y="18497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770255</xdr:colOff>
      <xdr:row>98</xdr:row>
      <xdr:rowOff>38100</xdr:rowOff>
    </xdr:to>
    <xdr:sp macro="" textlink="">
      <xdr:nvSpPr>
        <xdr:cNvPr id="2000" name="Text Box 8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695325" y="17325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1" name="Text Box 8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2" name="Text Box 89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3" name="Text Box 9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4" name="Text Box 9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5" name="Text Box 9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6" name="Text Box 9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7" name="Text Box 9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9532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2008" name="Text Box 9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64807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2009" name="Text Box 9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648075" y="17478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0.93765</cdr:x>
      <cdr:y>0.5289</cdr:y>
    </cdr:from>
    <cdr:to>
      <cdr:x>0.98365</cdr:x>
      <cdr:y>0.76664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026" y="1377880"/>
          <a:ext cx="274301" cy="616706"/>
        </a:xfrm>
        <a:prstGeom xmlns:a="http://schemas.openxmlformats.org/drawingml/2006/main" prst="upArrow">
          <a:avLst>
            <a:gd name="adj1" fmla="val 50000"/>
            <a:gd name="adj2" fmla="val 562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0.29973</cdr:y>
    </cdr:from>
    <cdr:to>
      <cdr:x>0.99086</cdr:x>
      <cdr:y>0.49426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68375"/>
          <a:ext cx="225057" cy="431718"/>
        </a:xfrm>
        <a:prstGeom xmlns:a="http://schemas.openxmlformats.org/drawingml/2006/main" prst="downArrow">
          <a:avLst>
            <a:gd name="adj1" fmla="val 50000"/>
            <a:gd name="adj2" fmla="val 479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0.39001</cdr:y>
    </cdr:from>
    <cdr:to>
      <cdr:x>0.99086</cdr:x>
      <cdr:y>0.57692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898456"/>
          <a:ext cx="227614" cy="429054"/>
        </a:xfrm>
        <a:prstGeom xmlns:a="http://schemas.openxmlformats.org/drawingml/2006/main" prst="downArrow">
          <a:avLst>
            <a:gd name="adj1" fmla="val 50000"/>
            <a:gd name="adj2" fmla="val 471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zoomScaleNormal="100" zoomScaleSheetLayoutView="100" workbookViewId="0">
      <selection activeCell="L97" sqref="L97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25" style="3" customWidth="1"/>
    <col min="9" max="9" width="11.375" style="3" customWidth="1"/>
    <col min="10" max="10" width="11.375" style="4" customWidth="1"/>
    <col min="11" max="11" width="12.125" style="4" customWidth="1"/>
    <col min="12" max="13" width="11.875" style="4" customWidth="1"/>
    <col min="14" max="53" width="5" style="4" customWidth="1"/>
    <col min="54" max="67" width="5" style="3" customWidth="1"/>
    <col min="68" max="16384" width="11.375" style="3"/>
  </cols>
  <sheetData>
    <row r="1" spans="1:52" ht="15" customHeight="1"/>
    <row r="2" spans="1:52" ht="22.8">
      <c r="A2" s="95" t="s">
        <v>27</v>
      </c>
      <c r="B2" s="95"/>
      <c r="C2" s="95"/>
      <c r="D2" s="95"/>
      <c r="E2" s="95"/>
      <c r="F2" s="95"/>
      <c r="G2" s="95"/>
      <c r="H2" s="94"/>
      <c r="I2" s="94"/>
      <c r="J2" s="6"/>
    </row>
    <row r="3" spans="1:52" ht="15.75" customHeight="1">
      <c r="A3" s="96" t="s">
        <v>35</v>
      </c>
      <c r="B3" s="96"/>
      <c r="C3" s="96"/>
      <c r="D3" s="96"/>
      <c r="E3" s="96"/>
      <c r="F3" s="96"/>
      <c r="G3" s="96"/>
      <c r="H3" s="94"/>
      <c r="I3" s="94"/>
      <c r="J3" s="6"/>
    </row>
    <row r="4" spans="1:52" ht="6.75" customHeight="1">
      <c r="F4" s="7"/>
    </row>
    <row r="5" spans="1:52" ht="13.8" thickBot="1">
      <c r="F5" s="7"/>
    </row>
    <row r="6" spans="1:52" s="1" customFormat="1" ht="14.4" thickBot="1">
      <c r="A6" s="8" t="s">
        <v>14</v>
      </c>
      <c r="B6" s="9">
        <v>2018</v>
      </c>
      <c r="C6" s="55">
        <v>2019</v>
      </c>
      <c r="D6" s="78">
        <v>2020</v>
      </c>
      <c r="E6" s="78">
        <v>2021</v>
      </c>
      <c r="F6" s="78">
        <v>2022</v>
      </c>
      <c r="G6" s="78">
        <v>2023</v>
      </c>
      <c r="H6" s="59">
        <v>2024</v>
      </c>
      <c r="I6" s="89"/>
      <c r="J6" s="89"/>
      <c r="K6" s="89"/>
      <c r="L6" s="10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2" s="1" customFormat="1" ht="14.4" thickBot="1">
      <c r="A7" s="10" t="s">
        <v>15</v>
      </c>
      <c r="B7" s="11">
        <v>0.93</v>
      </c>
      <c r="C7" s="56">
        <v>0.76400000000000001</v>
      </c>
      <c r="D7" s="79">
        <v>0.78649999999999998</v>
      </c>
      <c r="E7" s="79">
        <v>0.76</v>
      </c>
      <c r="F7" s="79">
        <v>0.88680000000000003</v>
      </c>
      <c r="G7" s="79">
        <v>0.86</v>
      </c>
      <c r="H7" s="58">
        <v>1</v>
      </c>
      <c r="I7" s="108"/>
      <c r="J7" s="108"/>
      <c r="K7" s="108"/>
      <c r="L7" s="10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2" ht="15" customHeight="1">
      <c r="D8" s="12" t="s">
        <v>34</v>
      </c>
    </row>
    <row r="9" spans="1:52" ht="15" customHeight="1">
      <c r="D9" s="12"/>
    </row>
    <row r="10" spans="1:52" ht="17.399999999999999">
      <c r="A10" s="97" t="s">
        <v>26</v>
      </c>
      <c r="B10" s="97"/>
      <c r="C10" s="97"/>
      <c r="D10" s="97"/>
      <c r="E10" s="97"/>
      <c r="F10" s="97"/>
      <c r="G10" s="97"/>
      <c r="H10" s="98"/>
      <c r="I10" s="98"/>
    </row>
    <row r="11" spans="1:52" ht="12" customHeight="1" thickBot="1">
      <c r="A11" s="106"/>
      <c r="B11" s="106"/>
      <c r="C11" s="106"/>
      <c r="D11" s="106"/>
      <c r="E11" s="106"/>
      <c r="F11" s="106"/>
      <c r="G11" s="106"/>
      <c r="H11" s="13"/>
    </row>
    <row r="12" spans="1:52" s="1" customFormat="1" ht="14.4" thickBot="1">
      <c r="B12" s="100" t="s">
        <v>10</v>
      </c>
      <c r="C12" s="101"/>
      <c r="D12" s="102"/>
      <c r="E12" s="103" t="s">
        <v>13</v>
      </c>
      <c r="F12" s="104"/>
      <c r="G12" s="105"/>
      <c r="H12" s="72" t="s">
        <v>21</v>
      </c>
      <c r="I12" s="93" t="s">
        <v>24</v>
      </c>
      <c r="J12" s="9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s="1" customFormat="1" ht="14.4" thickBot="1">
      <c r="A13" s="14"/>
      <c r="B13" s="15" t="s">
        <v>11</v>
      </c>
      <c r="C13" s="70" t="s">
        <v>12</v>
      </c>
      <c r="D13" s="76" t="s">
        <v>19</v>
      </c>
      <c r="E13" s="57" t="s">
        <v>11</v>
      </c>
      <c r="F13" s="16" t="s">
        <v>12</v>
      </c>
      <c r="G13" s="17" t="s">
        <v>19</v>
      </c>
      <c r="H13" s="73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9"/>
      <c r="U13" s="2"/>
      <c r="V13" s="2"/>
      <c r="W13" s="2"/>
      <c r="X13" s="19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3.8">
      <c r="A14" s="60">
        <v>2018</v>
      </c>
      <c r="B14" s="63">
        <v>0.6</v>
      </c>
      <c r="C14" s="20">
        <v>0.85089999999999999</v>
      </c>
      <c r="D14" s="67">
        <v>1.2999999999999999E-2</v>
      </c>
      <c r="E14" s="63">
        <v>0.6</v>
      </c>
      <c r="F14" s="20">
        <v>0.82769999999999999</v>
      </c>
      <c r="G14" s="64">
        <v>0.06</v>
      </c>
      <c r="H14" s="74" t="s">
        <v>25</v>
      </c>
      <c r="I14" s="54">
        <v>0.75929999999999997</v>
      </c>
      <c r="J14" s="54">
        <v>0.71540000000000004</v>
      </c>
      <c r="T14" s="23"/>
      <c r="X14" s="23"/>
    </row>
    <row r="15" spans="1:52" ht="13.8">
      <c r="A15" s="61">
        <v>2019</v>
      </c>
      <c r="B15" s="63">
        <v>0.6</v>
      </c>
      <c r="C15" s="20">
        <v>0.81720000000000004</v>
      </c>
      <c r="D15" s="67">
        <f t="shared" ref="D15" si="0">(C15-C14)/C14</f>
        <v>-3.960512398636732E-2</v>
      </c>
      <c r="E15" s="63">
        <v>0.6</v>
      </c>
      <c r="F15" s="20">
        <v>0.78559999999999997</v>
      </c>
      <c r="G15" s="64">
        <f t="shared" ref="G15" si="1">(F15-F14)/F14</f>
        <v>-5.0863839555394502E-2</v>
      </c>
      <c r="H15" s="74" t="s">
        <v>25</v>
      </c>
      <c r="I15" s="54">
        <v>0.73650000000000004</v>
      </c>
      <c r="J15" s="54">
        <v>0.69230000000000003</v>
      </c>
      <c r="T15" s="23"/>
      <c r="X15" s="23"/>
    </row>
    <row r="16" spans="1:52" ht="13.8">
      <c r="A16" s="60">
        <v>2020</v>
      </c>
      <c r="B16" s="63">
        <v>0.6</v>
      </c>
      <c r="C16" s="20">
        <v>0.83740000000000003</v>
      </c>
      <c r="D16" s="67">
        <f>(C16-C15)/C15</f>
        <v>2.4718551150269205E-2</v>
      </c>
      <c r="E16" s="63">
        <v>0.6</v>
      </c>
      <c r="F16" s="20">
        <v>0.80630000000000002</v>
      </c>
      <c r="G16" s="64">
        <f>(F16-F15)/F15</f>
        <v>2.6349287169042838E-2</v>
      </c>
      <c r="H16" s="74" t="s">
        <v>25</v>
      </c>
      <c r="I16" s="77">
        <v>0.73699999999999999</v>
      </c>
      <c r="J16" s="77">
        <v>0.70799999999999996</v>
      </c>
      <c r="T16" s="21"/>
      <c r="U16" s="22"/>
      <c r="X16" s="21"/>
      <c r="Y16" s="22"/>
    </row>
    <row r="17" spans="1:25" ht="14.4" thickBot="1">
      <c r="A17" s="80">
        <v>2021</v>
      </c>
      <c r="B17" s="81">
        <v>0.6</v>
      </c>
      <c r="C17" s="82">
        <v>0.44450000000000001</v>
      </c>
      <c r="D17" s="83">
        <f>(C17-C16)/C16</f>
        <v>-0.46919035108669693</v>
      </c>
      <c r="E17" s="84">
        <v>0.6</v>
      </c>
      <c r="F17" s="85">
        <v>0.46</v>
      </c>
      <c r="G17" s="86">
        <f>(F17-F16)/F16</f>
        <v>-0.42949274463599157</v>
      </c>
      <c r="H17" s="87" t="s">
        <v>36</v>
      </c>
      <c r="I17" s="77">
        <v>0.48699999999999999</v>
      </c>
      <c r="J17" s="77">
        <v>0.46700000000000003</v>
      </c>
      <c r="T17" s="21"/>
      <c r="U17" s="22"/>
      <c r="X17" s="21"/>
      <c r="Y17" s="22"/>
    </row>
    <row r="18" spans="1:25" ht="14.4" thickBot="1">
      <c r="A18" s="80">
        <v>2022</v>
      </c>
      <c r="B18" s="81">
        <v>0.6</v>
      </c>
      <c r="C18" s="82">
        <v>0.36459999999999998</v>
      </c>
      <c r="D18" s="83">
        <f>(C18-C17)/C17</f>
        <v>-0.17975253093363336</v>
      </c>
      <c r="E18" s="84">
        <v>0.6</v>
      </c>
      <c r="F18" s="85">
        <v>0.35980000000000001</v>
      </c>
      <c r="G18" s="86">
        <f>(F18-F17)/F17</f>
        <v>-0.21782608695652175</v>
      </c>
      <c r="H18" s="87" t="s">
        <v>36</v>
      </c>
      <c r="I18" s="77">
        <v>0.50949999999999995</v>
      </c>
      <c r="J18" s="77">
        <v>0.51470000000000005</v>
      </c>
      <c r="T18" s="23"/>
      <c r="X18" s="23"/>
    </row>
    <row r="19" spans="1:25" ht="14.4" thickBot="1">
      <c r="A19" s="80">
        <v>2023</v>
      </c>
      <c r="B19" s="81">
        <v>0.6</v>
      </c>
      <c r="C19" s="82">
        <v>0.34279999999999999</v>
      </c>
      <c r="D19" s="83">
        <f>(C19-C18)/C18</f>
        <v>-5.9791552386176595E-2</v>
      </c>
      <c r="E19" s="84">
        <v>0.6</v>
      </c>
      <c r="F19" s="85">
        <v>0.32579999999999998</v>
      </c>
      <c r="G19" s="86">
        <f>(F19-F18)/F18</f>
        <v>-9.4496942745970064E-2</v>
      </c>
      <c r="H19" s="87" t="s">
        <v>36</v>
      </c>
      <c r="I19" s="110">
        <v>0.4698</v>
      </c>
      <c r="J19" s="110">
        <v>0.45379999999999998</v>
      </c>
      <c r="T19" s="23"/>
      <c r="X19" s="23"/>
    </row>
    <row r="20" spans="1:25" ht="14.4" thickBot="1">
      <c r="A20" s="62">
        <v>2024</v>
      </c>
      <c r="B20" s="65">
        <v>0.6</v>
      </c>
      <c r="C20" s="66">
        <v>0.34449999999999997</v>
      </c>
      <c r="D20" s="71">
        <f>(C20-C19)/C19</f>
        <v>4.9591598599766024E-3</v>
      </c>
      <c r="E20" s="75">
        <v>0.6</v>
      </c>
      <c r="F20" s="68">
        <v>0.33460000000000001</v>
      </c>
      <c r="G20" s="69">
        <f>(F20-F19)/F19</f>
        <v>2.701043585021495E-2</v>
      </c>
      <c r="H20" s="18" t="s">
        <v>36</v>
      </c>
      <c r="I20" s="88">
        <v>0.45800000000000002</v>
      </c>
      <c r="J20" s="88">
        <v>0.42049999999999998</v>
      </c>
      <c r="T20" s="21"/>
      <c r="U20" s="22"/>
      <c r="X20" s="21"/>
      <c r="Y20" s="22"/>
    </row>
    <row r="21" spans="1:25">
      <c r="T21" s="21"/>
      <c r="U21" s="22"/>
      <c r="X21" s="21"/>
      <c r="Y21" s="22"/>
    </row>
    <row r="22" spans="1:25">
      <c r="T22" s="21"/>
      <c r="U22" s="22"/>
      <c r="X22" s="21"/>
      <c r="Y22" s="22"/>
    </row>
    <row r="23" spans="1:25">
      <c r="T23" s="21"/>
      <c r="U23" s="22"/>
      <c r="X23" s="21"/>
      <c r="Y23" s="22"/>
    </row>
    <row r="24" spans="1:25">
      <c r="T24" s="21"/>
      <c r="U24" s="22"/>
      <c r="X24" s="21"/>
      <c r="Y24" s="22"/>
    </row>
    <row r="25" spans="1:25">
      <c r="T25" s="21"/>
      <c r="U25" s="22"/>
      <c r="X25" s="21"/>
      <c r="Y25" s="22"/>
    </row>
    <row r="26" spans="1:25">
      <c r="L26" s="22"/>
      <c r="M26" s="22"/>
    </row>
    <row r="28" spans="1:25">
      <c r="W28" s="23"/>
    </row>
    <row r="29" spans="1:25">
      <c r="W29" s="23"/>
    </row>
    <row r="30" spans="1:25">
      <c r="W30" s="23"/>
    </row>
    <row r="31" spans="1:25">
      <c r="W31" s="23"/>
    </row>
    <row r="32" spans="1:25">
      <c r="W32" s="23"/>
    </row>
    <row r="33" spans="23:23">
      <c r="W33" s="23"/>
    </row>
    <row r="50" spans="1:43" ht="12" customHeight="1">
      <c r="I50" s="5"/>
    </row>
    <row r="51" spans="1:43" ht="19.05" customHeight="1">
      <c r="A51" s="99" t="s">
        <v>23</v>
      </c>
      <c r="B51" s="99"/>
      <c r="C51" s="99"/>
      <c r="D51" s="99"/>
      <c r="E51" s="99"/>
      <c r="F51" s="99"/>
      <c r="G51" s="99"/>
      <c r="H51" s="98"/>
      <c r="I51" s="98"/>
    </row>
    <row r="52" spans="1:43" ht="12.6" thickBot="1"/>
    <row r="53" spans="1:43" s="7" customFormat="1" ht="14.1" customHeight="1" thickBot="1">
      <c r="B53" s="90">
        <v>2019</v>
      </c>
      <c r="C53" s="91"/>
      <c r="D53" s="90">
        <v>2020</v>
      </c>
      <c r="E53" s="91"/>
      <c r="F53" s="90">
        <v>2021</v>
      </c>
      <c r="G53" s="91"/>
      <c r="H53" s="90">
        <v>2022</v>
      </c>
      <c r="I53" s="91"/>
      <c r="J53" s="90">
        <v>2023</v>
      </c>
      <c r="K53" s="91"/>
      <c r="L53" s="90">
        <v>2024</v>
      </c>
      <c r="M53" s="91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s="7" customFormat="1" ht="13.8" thickBot="1">
      <c r="A54" s="51" t="s">
        <v>7</v>
      </c>
      <c r="B54" s="25" t="s">
        <v>8</v>
      </c>
      <c r="C54" s="17" t="s">
        <v>9</v>
      </c>
      <c r="D54" s="25" t="s">
        <v>8</v>
      </c>
      <c r="E54" s="17" t="s">
        <v>9</v>
      </c>
      <c r="F54" s="25" t="s">
        <v>8</v>
      </c>
      <c r="G54" s="17" t="s">
        <v>9</v>
      </c>
      <c r="H54" s="25" t="s">
        <v>8</v>
      </c>
      <c r="I54" s="17" t="s">
        <v>9</v>
      </c>
      <c r="J54" s="25" t="s">
        <v>8</v>
      </c>
      <c r="K54" s="17" t="s">
        <v>9</v>
      </c>
      <c r="L54" s="25" t="s">
        <v>8</v>
      </c>
      <c r="M54" s="17" t="s">
        <v>9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s="7" customFormat="1" ht="13.2">
      <c r="A55" s="29" t="s">
        <v>0</v>
      </c>
      <c r="B55" s="26">
        <v>282.76</v>
      </c>
      <c r="C55" s="27">
        <f>B55/B65</f>
        <v>0.81722543352601151</v>
      </c>
      <c r="D55" s="26">
        <v>303.56000000000006</v>
      </c>
      <c r="E55" s="27">
        <f>D55/D65</f>
        <v>0.83740689655172418</v>
      </c>
      <c r="F55" s="26">
        <v>113.78</v>
      </c>
      <c r="G55" s="27">
        <f>F55/F65</f>
        <v>0.444453125</v>
      </c>
      <c r="H55" s="26">
        <v>79.84</v>
      </c>
      <c r="I55" s="27">
        <f>H55/H65</f>
        <v>0.36456621004566214</v>
      </c>
      <c r="J55" s="26">
        <v>97</v>
      </c>
      <c r="K55" s="27">
        <v>0.34275618374558303</v>
      </c>
      <c r="L55" s="26">
        <v>80.260000000000005</v>
      </c>
      <c r="M55" s="27">
        <v>0.34446351931330477</v>
      </c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s="7" customFormat="1" ht="13.2">
      <c r="A56" s="29" t="s">
        <v>20</v>
      </c>
      <c r="B56" s="30">
        <v>16.239999999999998</v>
      </c>
      <c r="C56" s="31">
        <f>B56/B65</f>
        <v>4.6936416184971096E-2</v>
      </c>
      <c r="D56" s="30">
        <v>19.439999999999998</v>
      </c>
      <c r="E56" s="31">
        <f>D56/D65</f>
        <v>5.3627586206896539E-2</v>
      </c>
      <c r="F56" s="30">
        <v>5.22</v>
      </c>
      <c r="G56" s="31">
        <f>F56/F65</f>
        <v>2.0390624999999999E-2</v>
      </c>
      <c r="H56" s="30">
        <v>1.1599999999999999</v>
      </c>
      <c r="I56" s="31">
        <f>H56/H65</f>
        <v>5.2968036529680365E-3</v>
      </c>
      <c r="J56" s="30">
        <v>0</v>
      </c>
      <c r="K56" s="31">
        <v>0</v>
      </c>
      <c r="L56" s="30">
        <v>1.7399999999999998</v>
      </c>
      <c r="M56" s="31">
        <v>7.4678111587982822E-3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s="7" customFormat="1" ht="13.2">
      <c r="A57" s="29" t="s">
        <v>3</v>
      </c>
      <c r="B57" s="30">
        <v>0</v>
      </c>
      <c r="C57" s="31">
        <f>B57/B65</f>
        <v>0</v>
      </c>
      <c r="D57" s="30">
        <v>0</v>
      </c>
      <c r="E57" s="31">
        <f>D57/D65</f>
        <v>0</v>
      </c>
      <c r="F57" s="30">
        <v>0</v>
      </c>
      <c r="G57" s="31">
        <f>F57/F65</f>
        <v>0</v>
      </c>
      <c r="H57" s="30">
        <v>0</v>
      </c>
      <c r="I57" s="31">
        <f>H57/H65</f>
        <v>0</v>
      </c>
      <c r="J57" s="30">
        <v>0</v>
      </c>
      <c r="K57" s="31">
        <v>0</v>
      </c>
      <c r="L57" s="30">
        <v>0</v>
      </c>
      <c r="M57" s="31">
        <v>0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s="7" customFormat="1" ht="13.2">
      <c r="A58" s="29" t="s">
        <v>1</v>
      </c>
      <c r="B58" s="30">
        <v>5</v>
      </c>
      <c r="C58" s="31">
        <f>B58/B65</f>
        <v>1.4450867052023121E-2</v>
      </c>
      <c r="D58" s="30">
        <v>6</v>
      </c>
      <c r="E58" s="31">
        <f>D58/D65</f>
        <v>1.6551724137931031E-2</v>
      </c>
      <c r="F58" s="30">
        <v>0</v>
      </c>
      <c r="G58" s="31">
        <f>F58/F65</f>
        <v>0</v>
      </c>
      <c r="H58" s="30">
        <v>0</v>
      </c>
      <c r="I58" s="31">
        <f>H58/H65</f>
        <v>0</v>
      </c>
      <c r="J58" s="30">
        <v>0</v>
      </c>
      <c r="K58" s="31">
        <v>0</v>
      </c>
      <c r="L58" s="30">
        <v>0</v>
      </c>
      <c r="M58" s="31">
        <v>0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s="7" customFormat="1" ht="13.2">
      <c r="A59" s="29" t="s">
        <v>2</v>
      </c>
      <c r="B59" s="30">
        <v>27</v>
      </c>
      <c r="C59" s="31">
        <f>B59/B65</f>
        <v>7.8034682080924858E-2</v>
      </c>
      <c r="D59" s="30">
        <v>17</v>
      </c>
      <c r="E59" s="31">
        <f>D59/D65</f>
        <v>4.6896551724137925E-2</v>
      </c>
      <c r="F59" s="30">
        <v>5</v>
      </c>
      <c r="G59" s="31">
        <f>F59/F65</f>
        <v>1.953125E-2</v>
      </c>
      <c r="H59" s="30">
        <v>1</v>
      </c>
      <c r="I59" s="31">
        <f>H59/H65</f>
        <v>4.5662100456621002E-3</v>
      </c>
      <c r="J59" s="30">
        <v>2</v>
      </c>
      <c r="K59" s="31">
        <v>7.0671378091872791E-3</v>
      </c>
      <c r="L59" s="30">
        <v>3</v>
      </c>
      <c r="M59" s="31">
        <v>1.2875536480686695E-2</v>
      </c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s="7" customFormat="1" ht="12.75" customHeight="1">
      <c r="A60" s="32" t="s">
        <v>16</v>
      </c>
      <c r="B60" s="30">
        <v>2</v>
      </c>
      <c r="C60" s="31">
        <f>B60/B65</f>
        <v>5.7803468208092483E-3</v>
      </c>
      <c r="D60" s="30">
        <v>5.5</v>
      </c>
      <c r="E60" s="31">
        <f>D60/D65</f>
        <v>1.5172413793103447E-2</v>
      </c>
      <c r="F60" s="30">
        <v>2</v>
      </c>
      <c r="G60" s="31">
        <f>F60/F65</f>
        <v>7.8125E-3</v>
      </c>
      <c r="H60" s="30">
        <v>7</v>
      </c>
      <c r="I60" s="31">
        <f>H60/H65</f>
        <v>3.1963470319634701E-2</v>
      </c>
      <c r="J60" s="30">
        <v>11</v>
      </c>
      <c r="K60" s="31">
        <v>3.8869257950530034E-2</v>
      </c>
      <c r="L60" s="30">
        <v>11</v>
      </c>
      <c r="M60" s="31">
        <v>4.7210300429184553E-2</v>
      </c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s="7" customFormat="1" ht="13.2">
      <c r="A61" s="29" t="s">
        <v>29</v>
      </c>
      <c r="B61" s="30">
        <v>0</v>
      </c>
      <c r="C61" s="31">
        <f>B61/B65</f>
        <v>0</v>
      </c>
      <c r="D61" s="30">
        <v>0</v>
      </c>
      <c r="E61" s="31">
        <f>D61/D65</f>
        <v>0</v>
      </c>
      <c r="F61" s="30">
        <v>0</v>
      </c>
      <c r="G61" s="31">
        <f>F61/F65</f>
        <v>0</v>
      </c>
      <c r="H61" s="30">
        <v>0</v>
      </c>
      <c r="I61" s="31">
        <f>H61/H65</f>
        <v>0</v>
      </c>
      <c r="J61" s="30">
        <v>1</v>
      </c>
      <c r="K61" s="31">
        <v>3.5335689045936395E-3</v>
      </c>
      <c r="L61" s="30">
        <v>0</v>
      </c>
      <c r="M61" s="31">
        <v>0</v>
      </c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s="7" customFormat="1" ht="13.2">
      <c r="A62" s="29" t="s">
        <v>28</v>
      </c>
      <c r="B62" s="30">
        <v>9</v>
      </c>
      <c r="C62" s="31">
        <f>B62/B65</f>
        <v>2.6011560693641619E-2</v>
      </c>
      <c r="D62" s="30">
        <v>11</v>
      </c>
      <c r="E62" s="31">
        <f>D62/D65</f>
        <v>3.0344827586206893E-2</v>
      </c>
      <c r="F62" s="30">
        <v>130</v>
      </c>
      <c r="G62" s="31">
        <f>F62/F65</f>
        <v>0.5078125</v>
      </c>
      <c r="H62" s="30">
        <v>130</v>
      </c>
      <c r="I62" s="31">
        <f>H62/H65</f>
        <v>0.59360730593607303</v>
      </c>
      <c r="J62" s="30">
        <v>172</v>
      </c>
      <c r="K62" s="31">
        <v>0.607773851590106</v>
      </c>
      <c r="L62" s="30">
        <v>137</v>
      </c>
      <c r="M62" s="31">
        <v>0.58798283261802575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s="7" customFormat="1" ht="13.2">
      <c r="A63" s="29" t="s">
        <v>5</v>
      </c>
      <c r="B63" s="30">
        <v>0</v>
      </c>
      <c r="C63" s="31">
        <f>B63/B65</f>
        <v>0</v>
      </c>
      <c r="D63" s="30">
        <v>0</v>
      </c>
      <c r="E63" s="31">
        <f>D63/D65</f>
        <v>0</v>
      </c>
      <c r="F63" s="30">
        <v>0</v>
      </c>
      <c r="G63" s="31">
        <f>F63/F65</f>
        <v>0</v>
      </c>
      <c r="H63" s="30">
        <v>0</v>
      </c>
      <c r="I63" s="31">
        <f>H63/H65</f>
        <v>0</v>
      </c>
      <c r="J63" s="30">
        <v>0</v>
      </c>
      <c r="K63" s="31">
        <v>0</v>
      </c>
      <c r="L63" s="30">
        <v>0</v>
      </c>
      <c r="M63" s="31">
        <v>0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s="7" customFormat="1" ht="13.2">
      <c r="A64" s="29" t="s">
        <v>4</v>
      </c>
      <c r="B64" s="30">
        <v>4</v>
      </c>
      <c r="C64" s="31">
        <f>B64/B65</f>
        <v>1.1560693641618497E-2</v>
      </c>
      <c r="D64" s="30">
        <v>0</v>
      </c>
      <c r="E64" s="31">
        <f>D64/D65</f>
        <v>0</v>
      </c>
      <c r="F64" s="30">
        <v>0</v>
      </c>
      <c r="G64" s="31">
        <f>F64/F65</f>
        <v>0</v>
      </c>
      <c r="H64" s="30">
        <v>0</v>
      </c>
      <c r="I64" s="31">
        <f>H64/H65</f>
        <v>0</v>
      </c>
      <c r="J64" s="30">
        <v>0</v>
      </c>
      <c r="K64" s="31">
        <v>0</v>
      </c>
      <c r="L64" s="30">
        <v>0</v>
      </c>
      <c r="M64" s="31">
        <v>0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53" s="7" customFormat="1" ht="13.8" thickBot="1">
      <c r="A65" s="29" t="s">
        <v>6</v>
      </c>
      <c r="B65" s="52">
        <f t="shared" ref="B65:C65" si="2">SUM(B55:B64)</f>
        <v>346</v>
      </c>
      <c r="C65" s="53">
        <f t="shared" si="2"/>
        <v>1.0000000000000002</v>
      </c>
      <c r="D65" s="52">
        <f t="shared" ref="D65:I65" si="3">SUM(D55:D64)</f>
        <v>362.50000000000006</v>
      </c>
      <c r="E65" s="53">
        <f t="shared" si="3"/>
        <v>1</v>
      </c>
      <c r="F65" s="52">
        <f t="shared" si="3"/>
        <v>256</v>
      </c>
      <c r="G65" s="53">
        <f t="shared" si="3"/>
        <v>1</v>
      </c>
      <c r="H65" s="52">
        <f t="shared" si="3"/>
        <v>219</v>
      </c>
      <c r="I65" s="53">
        <f t="shared" si="3"/>
        <v>1</v>
      </c>
      <c r="J65" s="52">
        <v>283</v>
      </c>
      <c r="K65" s="53">
        <v>1</v>
      </c>
      <c r="L65" s="52">
        <v>233</v>
      </c>
      <c r="M65" s="53">
        <v>1</v>
      </c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53" s="7" customFormat="1" ht="13.2">
      <c r="A66" s="33"/>
      <c r="B66" s="34"/>
      <c r="C66" s="35"/>
      <c r="D66" s="36"/>
      <c r="E66" s="28"/>
      <c r="F66" s="36"/>
      <c r="G66" s="28"/>
      <c r="H66" s="2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</row>
    <row r="67" spans="1:53" s="7" customFormat="1" ht="13.2">
      <c r="A67" s="33"/>
      <c r="B67" s="34"/>
      <c r="C67" s="35"/>
      <c r="D67" s="36"/>
      <c r="E67" s="28"/>
      <c r="F67" s="36"/>
      <c r="G67" s="28"/>
      <c r="H67" s="28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</row>
    <row r="68" spans="1:53" s="7" customFormat="1" ht="13.2">
      <c r="A68" s="33"/>
      <c r="B68" s="34"/>
      <c r="C68" s="35"/>
      <c r="D68" s="36"/>
      <c r="E68" s="28"/>
      <c r="F68" s="36"/>
      <c r="G68" s="28"/>
      <c r="H68" s="28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</row>
    <row r="69" spans="1:53" s="7" customFormat="1" ht="13.2">
      <c r="A69" s="33"/>
      <c r="B69" s="34"/>
      <c r="C69" s="35"/>
      <c r="D69" s="36"/>
      <c r="E69" s="28"/>
      <c r="F69" s="36"/>
      <c r="G69" s="28"/>
      <c r="H69" s="28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</row>
    <row r="70" spans="1:53" s="7" customFormat="1" ht="13.2">
      <c r="A70" s="33"/>
      <c r="B70" s="34"/>
      <c r="C70" s="35"/>
      <c r="D70" s="36"/>
      <c r="E70" s="28"/>
      <c r="F70" s="36"/>
      <c r="G70" s="28"/>
      <c r="H70" s="28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</row>
    <row r="71" spans="1:53" s="7" customFormat="1" ht="13.2">
      <c r="A71" s="33"/>
      <c r="B71" s="34"/>
      <c r="C71" s="35"/>
      <c r="D71" s="36"/>
      <c r="E71" s="28"/>
      <c r="F71" s="36"/>
      <c r="G71" s="28"/>
      <c r="H71" s="28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</row>
    <row r="86" spans="1:48" ht="41.1" customHeight="1">
      <c r="A86" s="37"/>
      <c r="B86" s="92" t="s">
        <v>30</v>
      </c>
      <c r="C86" s="92"/>
      <c r="D86" s="92"/>
      <c r="E86" s="92"/>
      <c r="F86" s="92"/>
      <c r="G86" s="37"/>
      <c r="H86" s="38"/>
      <c r="I86" s="38"/>
    </row>
    <row r="87" spans="1:48" ht="12.6" thickBot="1"/>
    <row r="88" spans="1:48" s="7" customFormat="1" ht="13.8" thickBot="1">
      <c r="C88" s="3"/>
      <c r="D88" s="39">
        <v>2019</v>
      </c>
      <c r="E88" s="39">
        <v>2020</v>
      </c>
      <c r="F88" s="39">
        <v>2021</v>
      </c>
      <c r="G88" s="39">
        <v>2022</v>
      </c>
      <c r="H88" s="39">
        <v>2023</v>
      </c>
      <c r="I88" s="39">
        <v>2024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</row>
    <row r="89" spans="1:48" s="7" customFormat="1" ht="13.2">
      <c r="B89" s="29" t="s">
        <v>20</v>
      </c>
      <c r="C89" s="40"/>
      <c r="D89" s="41">
        <v>14</v>
      </c>
      <c r="E89" s="41">
        <v>15</v>
      </c>
      <c r="F89" s="41">
        <v>8</v>
      </c>
      <c r="G89" s="41">
        <v>8</v>
      </c>
      <c r="H89" s="41">
        <v>7</v>
      </c>
      <c r="I89" s="41">
        <v>13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</row>
    <row r="90" spans="1:48" s="7" customFormat="1" ht="13.2">
      <c r="B90" s="29" t="s">
        <v>3</v>
      </c>
      <c r="C90" s="43"/>
      <c r="D90" s="44">
        <v>6</v>
      </c>
      <c r="E90" s="44">
        <v>5</v>
      </c>
      <c r="F90" s="44">
        <v>4</v>
      </c>
      <c r="G90" s="44">
        <v>3</v>
      </c>
      <c r="H90" s="44">
        <v>3</v>
      </c>
      <c r="I90" s="44">
        <v>2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</row>
    <row r="91" spans="1:48" s="7" customFormat="1" ht="13.2">
      <c r="B91" s="29" t="s">
        <v>37</v>
      </c>
      <c r="C91" s="43"/>
      <c r="D91" s="44">
        <v>7</v>
      </c>
      <c r="E91" s="44">
        <v>12</v>
      </c>
      <c r="F91" s="44">
        <v>8</v>
      </c>
      <c r="G91" s="44">
        <v>1</v>
      </c>
      <c r="H91" s="44">
        <v>5</v>
      </c>
      <c r="I91" s="44">
        <v>5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</row>
    <row r="92" spans="1:48" s="7" customFormat="1" ht="13.2">
      <c r="B92" s="29" t="s">
        <v>2</v>
      </c>
      <c r="C92" s="43"/>
      <c r="D92" s="44">
        <v>10</v>
      </c>
      <c r="E92" s="44">
        <v>12</v>
      </c>
      <c r="F92" s="44">
        <v>5</v>
      </c>
      <c r="G92" s="44">
        <v>2</v>
      </c>
      <c r="H92" s="44">
        <v>3</v>
      </c>
      <c r="I92" s="44">
        <v>1</v>
      </c>
      <c r="J92" s="45"/>
      <c r="K92" s="4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</row>
    <row r="93" spans="1:48" s="7" customFormat="1" ht="12.75" customHeight="1">
      <c r="B93" s="32" t="s">
        <v>16</v>
      </c>
      <c r="C93" s="43"/>
      <c r="D93" s="44">
        <v>34</v>
      </c>
      <c r="E93" s="44">
        <v>35</v>
      </c>
      <c r="F93" s="44">
        <v>20</v>
      </c>
      <c r="G93" s="44">
        <v>15</v>
      </c>
      <c r="H93" s="44">
        <v>14</v>
      </c>
      <c r="I93" s="44">
        <v>15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</row>
    <row r="94" spans="1:48" s="7" customFormat="1" ht="15" customHeight="1">
      <c r="B94" s="29" t="s">
        <v>28</v>
      </c>
      <c r="C94" s="43"/>
      <c r="D94" s="44">
        <v>42</v>
      </c>
      <c r="E94" s="44">
        <v>37</v>
      </c>
      <c r="F94" s="44">
        <v>36</v>
      </c>
      <c r="G94" s="44">
        <v>27</v>
      </c>
      <c r="H94" s="44">
        <v>31</v>
      </c>
      <c r="I94" s="44">
        <v>27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</row>
    <row r="95" spans="1:48" s="7" customFormat="1" ht="15" customHeight="1">
      <c r="B95" s="29" t="s">
        <v>5</v>
      </c>
      <c r="C95" s="43"/>
      <c r="D95" s="44">
        <v>3</v>
      </c>
      <c r="E95" s="44">
        <v>3</v>
      </c>
      <c r="F95" s="44">
        <v>3</v>
      </c>
      <c r="G95" s="44">
        <v>0</v>
      </c>
      <c r="H95" s="44">
        <v>1</v>
      </c>
      <c r="I95" s="44">
        <v>0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</row>
    <row r="96" spans="1:48" s="7" customFormat="1" ht="13.8" thickBot="1">
      <c r="B96" s="29" t="s">
        <v>4</v>
      </c>
      <c r="C96" s="40"/>
      <c r="D96" s="46">
        <v>1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</row>
    <row r="97" spans="2:63" s="7" customFormat="1" ht="13.2">
      <c r="B97" s="33"/>
      <c r="C97" s="47"/>
      <c r="D97" s="48"/>
      <c r="E97" s="47"/>
      <c r="F97" s="47"/>
      <c r="H97" s="42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</row>
    <row r="99" spans="2:63" ht="18.75" customHeight="1">
      <c r="B99" s="92" t="s">
        <v>31</v>
      </c>
      <c r="C99" s="92"/>
      <c r="D99" s="92"/>
      <c r="E99" s="92"/>
      <c r="F99" s="92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2:63"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2:63" ht="13.2">
      <c r="C101" s="49">
        <v>21.56</v>
      </c>
      <c r="D101" s="33" t="s">
        <v>32</v>
      </c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50">
        <v>36.450000000000003</v>
      </c>
      <c r="D102" s="33" t="s">
        <v>33</v>
      </c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mergeCells count="16">
    <mergeCell ref="L53:M53"/>
    <mergeCell ref="A2:I2"/>
    <mergeCell ref="A3:I3"/>
    <mergeCell ref="A10:I10"/>
    <mergeCell ref="A51:I51"/>
    <mergeCell ref="B12:D12"/>
    <mergeCell ref="E12:G12"/>
    <mergeCell ref="A11:G11"/>
    <mergeCell ref="D53:E53"/>
    <mergeCell ref="B86:F86"/>
    <mergeCell ref="I12:J12"/>
    <mergeCell ref="B99:F99"/>
    <mergeCell ref="B53:C53"/>
    <mergeCell ref="F53:G53"/>
    <mergeCell ref="H53:I53"/>
    <mergeCell ref="J53:K53"/>
  </mergeCells>
  <phoneticPr fontId="0" type="noConversion"/>
  <printOptions horizontalCentered="1"/>
  <pageMargins left="0.76" right="0.41" top="0.68" bottom="0.38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Lottery</vt:lpstr>
      <vt:lpstr>Lottery!Print_Area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2011-10-14T20:50:13Z</cp:lastPrinted>
  <dcterms:created xsi:type="dcterms:W3CDTF">1999-06-08T15:24:14Z</dcterms:created>
  <dcterms:modified xsi:type="dcterms:W3CDTF">2024-10-08T23:06:23Z</dcterms:modified>
</cp:coreProperties>
</file>