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4212\Desktop\10.3\"/>
    </mc:Choice>
  </mc:AlternateContent>
  <bookViews>
    <workbookView xWindow="0" yWindow="0" windowWidth="28800" windowHeight="12432"/>
  </bookViews>
  <sheets>
    <sheet name="Capitol Complex" sheetId="1" r:id="rId1"/>
  </sheets>
  <definedNames>
    <definedName name="_xlnm.Print_Area" localSheetId="0">'Capitol Complex'!$A$1:$I$104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G19" i="1" l="1"/>
  <c r="D19" i="1"/>
  <c r="H66" i="1" l="1"/>
  <c r="I56" i="1" s="1"/>
  <c r="D18" i="1"/>
  <c r="G18" i="1"/>
  <c r="F66" i="1"/>
  <c r="G65" i="1" s="1"/>
  <c r="G17" i="1"/>
  <c r="D17" i="1"/>
  <c r="D66" i="1"/>
  <c r="E60" i="1" s="1"/>
  <c r="G16" i="1"/>
  <c r="D16" i="1"/>
  <c r="B66" i="1"/>
  <c r="C57" i="1" s="1"/>
  <c r="G15" i="1"/>
  <c r="D15" i="1"/>
  <c r="I61" i="1" l="1"/>
  <c r="I63" i="1"/>
  <c r="I62" i="1"/>
  <c r="I60" i="1"/>
  <c r="I59" i="1"/>
  <c r="I58" i="1"/>
  <c r="I57" i="1"/>
  <c r="I65" i="1"/>
  <c r="I64" i="1"/>
  <c r="C63" i="1"/>
  <c r="E58" i="1"/>
  <c r="G59" i="1"/>
  <c r="G62" i="1"/>
  <c r="G63" i="1"/>
  <c r="G61" i="1"/>
  <c r="G56" i="1"/>
  <c r="G64" i="1"/>
  <c r="G58" i="1"/>
  <c r="G60" i="1"/>
  <c r="G57" i="1"/>
  <c r="C64" i="1"/>
  <c r="C60" i="1"/>
  <c r="C56" i="1"/>
  <c r="C59" i="1"/>
  <c r="C58" i="1"/>
  <c r="C65" i="1"/>
  <c r="C62" i="1"/>
  <c r="C61" i="1"/>
  <c r="E56" i="1"/>
  <c r="E57" i="1"/>
  <c r="E63" i="1"/>
  <c r="E65" i="1"/>
  <c r="E64" i="1"/>
  <c r="E62" i="1"/>
  <c r="E59" i="1"/>
  <c r="E61" i="1"/>
  <c r="I66" i="1" l="1"/>
  <c r="C66" i="1"/>
  <c r="G66" i="1"/>
  <c r="E66" i="1"/>
</calcChain>
</file>

<file path=xl/sharedStrings.xml><?xml version="1.0" encoding="utf-8"?>
<sst xmlns="http://schemas.openxmlformats.org/spreadsheetml/2006/main" count="63" uniqueCount="37">
  <si>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</si>
  <si>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</si>
  <si>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</si>
  <si>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</si>
  <si>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</si>
  <si>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</si>
  <si>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</si>
  <si>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</si>
  <si>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</si>
  <si>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</si>
  <si>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</si>
  <si>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</si>
  <si>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</si>
  <si>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</si>
  <si>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</si>
  <si>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</si>
  <si>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</si>
  <si>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</si>
  <si>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</si>
  <si>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</si>
  <si>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Travel Reduction Results from Annual "Think Pink" Survey</t>
  </si>
  <si>
    <t>AFV</t>
  </si>
  <si>
    <t>Achieved</t>
  </si>
  <si>
    <t>Goal?</t>
  </si>
  <si>
    <t>Number and Percentage of Commute Trips/Week by Mode</t>
  </si>
  <si>
    <t>All State Employees</t>
  </si>
  <si>
    <t>Annual TRP Goals (as Established by Maricopa County) and Actuals</t>
  </si>
  <si>
    <t>Agriculture, Dept. of - Capitol Complex</t>
  </si>
  <si>
    <t>NO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</si>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</sst>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0">
    <font>
      <sz val="9"/>
      <name val="Geneva"/>
    </font>
    <font>
      <sz val="9"/>
      <name val="Geneva"/>
    </font>
    <font>
      <sz val="11"/>
      <name val="Times New Roman"/>
      <family val="1"/>
    </font>
    <font>
      <sz val="8"/>
      <name val="Geneva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9" fontId="12" fillId="0" borderId="0" xfId="2" applyFont="1" applyBorder="1"/>
    <xf numFmtId="0" fontId="1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6" fillId="0" borderId="0" xfId="0" applyFont="1"/>
    <xf numFmtId="0" fontId="2" fillId="0" borderId="10" xfId="0" applyFont="1" applyBorder="1" applyAlignment="1">
      <alignment horizontal="center"/>
    </xf>
    <xf numFmtId="164" fontId="2" fillId="0" borderId="11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2" fontId="17" fillId="0" borderId="0" xfId="0" applyNumberFormat="1" applyFont="1"/>
    <xf numFmtId="0" fontId="17" fillId="0" borderId="0" xfId="0" applyFont="1"/>
    <xf numFmtId="2" fontId="6" fillId="0" borderId="0" xfId="0" applyNumberFormat="1" applyFont="1"/>
    <xf numFmtId="0" fontId="18" fillId="0" borderId="0" xfId="0" applyFont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3" fontId="19" fillId="0" borderId="16" xfId="1" applyNumberFormat="1" applyFont="1" applyFill="1" applyBorder="1"/>
    <xf numFmtId="164" fontId="10" fillId="0" borderId="17" xfId="2" applyNumberFormat="1" applyFont="1" applyBorder="1"/>
    <xf numFmtId="164" fontId="18" fillId="0" borderId="0" xfId="0" applyNumberFormat="1" applyFont="1" applyBorder="1"/>
    <xf numFmtId="0" fontId="10" fillId="0" borderId="10" xfId="0" applyFont="1" applyBorder="1"/>
    <xf numFmtId="3" fontId="19" fillId="0" borderId="11" xfId="1" applyNumberFormat="1" applyFont="1" applyFill="1" applyBorder="1"/>
    <xf numFmtId="164" fontId="10" fillId="0" borderId="18" xfId="2" applyNumberFormat="1" applyFont="1" applyBorder="1"/>
    <xf numFmtId="0" fontId="10" fillId="0" borderId="10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8" fillId="0" borderId="0" xfId="0" applyNumberFormat="1" applyFont="1" applyBorder="1"/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9" xfId="2" applyNumberFormat="1" applyFont="1" applyBorder="1"/>
    <xf numFmtId="1" fontId="10" fillId="0" borderId="20" xfId="2" applyNumberFormat="1" applyFont="1" applyBorder="1" applyAlignment="1">
      <alignment horizontal="center"/>
    </xf>
    <xf numFmtId="1" fontId="10" fillId="0" borderId="21" xfId="2" applyNumberFormat="1" applyFont="1" applyBorder="1"/>
    <xf numFmtId="1" fontId="10" fillId="0" borderId="22" xfId="2" applyNumberFormat="1" applyFont="1" applyBorder="1" applyAlignment="1">
      <alignment horizontal="center"/>
    </xf>
    <xf numFmtId="1" fontId="10" fillId="0" borderId="9" xfId="2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10" fillId="0" borderId="23" xfId="0" applyNumberFormat="1" applyFont="1" applyBorder="1"/>
    <xf numFmtId="164" fontId="10" fillId="0" borderId="24" xfId="2" applyNumberFormat="1" applyFont="1" applyBorder="1"/>
    <xf numFmtId="164" fontId="2" fillId="0" borderId="0" xfId="2" applyNumberFormat="1" applyFont="1" applyAlignment="1">
      <alignment horizontal="center"/>
    </xf>
    <xf numFmtId="0" fontId="15" fillId="0" borderId="0" xfId="0" applyFont="1"/>
    <xf numFmtId="164" fontId="11" fillId="0" borderId="28" xfId="2" applyNumberFormat="1" applyFont="1" applyBorder="1" applyAlignment="1">
      <alignment horizontal="center"/>
    </xf>
    <xf numFmtId="164" fontId="11" fillId="0" borderId="29" xfId="2" applyNumberFormat="1" applyFont="1" applyBorder="1" applyAlignment="1">
      <alignment horizontal="center"/>
    </xf>
    <xf numFmtId="164" fontId="11" fillId="0" borderId="30" xfId="2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64" fontId="2" fillId="0" borderId="29" xfId="2" applyNumberFormat="1" applyFont="1" applyBorder="1" applyAlignment="1">
      <alignment horizontal="center"/>
    </xf>
    <xf numFmtId="164" fontId="2" fillId="0" borderId="30" xfId="2" applyNumberFormat="1" applyFont="1" applyBorder="1" applyAlignment="1">
      <alignment horizontal="center"/>
    </xf>
    <xf numFmtId="10" fontId="11" fillId="0" borderId="0" xfId="2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5" fillId="0" borderId="27" xfId="0" applyFont="1" applyBorder="1"/>
    <xf numFmtId="0" fontId="15" fillId="0" borderId="26" xfId="0" applyFont="1" applyBorder="1"/>
    <xf numFmtId="0" fontId="2" fillId="0" borderId="25" xfId="0" applyFont="1" applyBorder="1" applyAlignment="1">
      <alignment horizontal="center"/>
    </xf>
    <xf numFmtId="9" fontId="2" fillId="0" borderId="32" xfId="2" applyFont="1" applyBorder="1"/>
    <xf numFmtId="0" fontId="11" fillId="0" borderId="0" xfId="0" applyFont="1" applyBorder="1" applyAlignment="1">
      <alignment horizontal="center"/>
    </xf>
    <xf numFmtId="9" fontId="2" fillId="0" borderId="0" xfId="2" applyFont="1" applyBorder="1"/>
    <xf numFmtId="9" fontId="11" fillId="0" borderId="0" xfId="2" applyFont="1" applyBorder="1"/>
    <xf numFmtId="9" fontId="11" fillId="0" borderId="9" xfId="2" applyFont="1" applyBorder="1"/>
    <xf numFmtId="10" fontId="2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8367375719826065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523908382341464E-2"/>
          <c:y val="0.16554054054054054"/>
          <c:w val="0.87755247786537693"/>
          <c:h val="0.63175675675675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'Capitol Complex'!$B$54:$C$54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Complex'!$C$57:$C$65</c:f>
              <c:numCache>
                <c:formatCode>0.0%</c:formatCode>
                <c:ptCount val="9"/>
                <c:pt idx="0">
                  <c:v>2.2653198653198654E-2</c:v>
                </c:pt>
                <c:pt idx="1">
                  <c:v>1.7508417508417508E-2</c:v>
                </c:pt>
                <c:pt idx="2">
                  <c:v>6.32996632996633E-2</c:v>
                </c:pt>
                <c:pt idx="3">
                  <c:v>0.10909090909090909</c:v>
                </c:pt>
                <c:pt idx="4">
                  <c:v>3.164983164983165E-2</c:v>
                </c:pt>
                <c:pt idx="5">
                  <c:v>1.6161616161616162E-2</c:v>
                </c:pt>
                <c:pt idx="6">
                  <c:v>4.30976430976431E-2</c:v>
                </c:pt>
                <c:pt idx="7">
                  <c:v>0</c:v>
                </c:pt>
                <c:pt idx="8">
                  <c:v>1.0774410774410775E-2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D3-47C9-AA62-489403E7F139}"/>
            </c:ext>
          </c:extLst>
        </c:ser>
        <c:ser>
          <c:idx val="0"/>
          <c:order val="1"/>
          <c:tx>
            <c:strRef>
              <c:f>'Capitol Complex'!$D$54:$E$54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Complex'!$E$57:$E$65</c:f>
              <c:numCache>
                <c:formatCode>0.0%</c:formatCode>
                <c:ptCount val="9"/>
                <c:pt idx="0">
                  <c:v>3.4130865829477851E-2</c:v>
                </c:pt>
                <c:pt idx="1">
                  <c:v>1.4540647719762059E-2</c:v>
                </c:pt>
                <c:pt idx="2">
                  <c:v>6.6093853271645728E-2</c:v>
                </c:pt>
                <c:pt idx="3">
                  <c:v>7.5346992729676127E-2</c:v>
                </c:pt>
                <c:pt idx="4">
                  <c:v>3.1064111037673491E-2</c:v>
                </c:pt>
                <c:pt idx="5">
                  <c:v>1.4540647719762059E-2</c:v>
                </c:pt>
                <c:pt idx="6">
                  <c:v>4.4943820224719093E-2</c:v>
                </c:pt>
                <c:pt idx="7">
                  <c:v>1.3218770654329145E-3</c:v>
                </c:pt>
                <c:pt idx="8">
                  <c:v>1.5862524785194974E-2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D3-47C9-AA62-489403E7F139}"/>
            </c:ext>
          </c:extLst>
        </c:ser>
        <c:ser>
          <c:idx val="2"/>
          <c:order val="2"/>
          <c:tx>
            <c:strRef>
              <c:f>'Capitol Complex'!$F$54:$G$54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Complex'!$G$57:$G$65</c:f>
              <c:numCache>
                <c:formatCode>0.0%</c:formatCode>
                <c:ptCount val="9"/>
                <c:pt idx="0">
                  <c:v>2.4023668639053253E-2</c:v>
                </c:pt>
                <c:pt idx="1">
                  <c:v>0</c:v>
                </c:pt>
                <c:pt idx="2">
                  <c:v>3.9447731755424065E-3</c:v>
                </c:pt>
                <c:pt idx="3">
                  <c:v>6.1143984220907298E-2</c:v>
                </c:pt>
                <c:pt idx="4">
                  <c:v>2.7613412228796843E-2</c:v>
                </c:pt>
                <c:pt idx="5">
                  <c:v>0</c:v>
                </c:pt>
                <c:pt idx="6">
                  <c:v>0.21499013806706113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D3-47C9-AA62-489403E7F139}"/>
            </c:ext>
          </c:extLst>
        </c:ser>
        <c:ser>
          <c:idx val="3"/>
          <c:order val="3"/>
          <c:tx>
            <c:strRef>
              <c:f>'Capitol Complex'!$H$54:$I$54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Complex'!$I$57:$I$65</c:f>
              <c:numCache>
                <c:formatCode>0.0%</c:formatCode>
                <c:ptCount val="9"/>
                <c:pt idx="0">
                  <c:v>2.99079754601227E-2</c:v>
                </c:pt>
                <c:pt idx="1">
                  <c:v>7.6687116564417178E-3</c:v>
                </c:pt>
                <c:pt idx="2">
                  <c:v>9.202453987730062E-3</c:v>
                </c:pt>
                <c:pt idx="3">
                  <c:v>1.9938650306748466E-2</c:v>
                </c:pt>
                <c:pt idx="4">
                  <c:v>3.6809815950920248E-2</c:v>
                </c:pt>
                <c:pt idx="5">
                  <c:v>0</c:v>
                </c:pt>
                <c:pt idx="6">
                  <c:v>0.1334355828220859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D3-47C9-AA62-489403E7F139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'Capitol Complex'!$K$57:$K$65</c:f>
              <c:numCache>
                <c:formatCode>0.0%</c:formatCode>
                <c:ptCount val="9"/>
                <c:pt idx="0">
                  <c:v>2.498381877022654E-2</c:v>
                </c:pt>
                <c:pt idx="1">
                  <c:v>0</c:v>
                </c:pt>
                <c:pt idx="2">
                  <c:v>3.3980582524271843E-2</c:v>
                </c:pt>
                <c:pt idx="3">
                  <c:v>7.1197411003236247E-2</c:v>
                </c:pt>
                <c:pt idx="4">
                  <c:v>3.2362459546925564E-2</c:v>
                </c:pt>
                <c:pt idx="5">
                  <c:v>8.0906148867313909E-3</c:v>
                </c:pt>
                <c:pt idx="6">
                  <c:v>0.16666666666666666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9-434C-B4FB-F6A5CED7B462}"/>
            </c:ext>
          </c:extLst>
        </c:ser>
        <c:ser>
          <c:idx val="5"/>
          <c:order val="5"/>
          <c:tx>
            <c:strRef>
              <c:f>'Capitol Complex'!$L$54:$M$54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Complex'!$M$57:$M$65</c:f>
              <c:numCache>
                <c:formatCode>0.0%</c:formatCode>
                <c:ptCount val="9"/>
                <c:pt idx="0">
                  <c:v>3.4801324503311255E-2</c:v>
                </c:pt>
                <c:pt idx="1">
                  <c:v>0</c:v>
                </c:pt>
                <c:pt idx="2">
                  <c:v>2.3178807947019868E-2</c:v>
                </c:pt>
                <c:pt idx="3">
                  <c:v>5.7947019867549666E-2</c:v>
                </c:pt>
                <c:pt idx="4">
                  <c:v>2.3178807947019868E-2</c:v>
                </c:pt>
                <c:pt idx="5">
                  <c:v>0</c:v>
                </c:pt>
                <c:pt idx="6">
                  <c:v>0.20529801324503311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5-4BE2-A4F8-38224C422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166768"/>
        <c:axId val="461165592"/>
      </c:barChart>
      <c:catAx>
        <c:axId val="46116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1165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165592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1166768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468131782034708"/>
          <c:y val="0.94369369369369371"/>
          <c:w val="6.6320777005983905E-2"/>
          <c:h val="5.63063962799042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5862123396508363"/>
          <c:w val="0.86080740042532411"/>
          <c:h val="0.48706999063424078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5-4513-B6FA-C01FE31A3BAD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Complex'!$C$14:$C$20</c:f>
              <c:numCache>
                <c:formatCode>0.0%</c:formatCode>
                <c:ptCount val="7"/>
                <c:pt idx="0">
                  <c:v>0.69599999999999995</c:v>
                </c:pt>
                <c:pt idx="1">
                  <c:v>0.68579999999999997</c:v>
                </c:pt>
                <c:pt idx="2">
                  <c:v>0.70220000000000005</c:v>
                </c:pt>
                <c:pt idx="3">
                  <c:v>0.66830000000000001</c:v>
                </c:pt>
                <c:pt idx="4">
                  <c:v>0.76300000000000001</c:v>
                </c:pt>
                <c:pt idx="5">
                  <c:v>0.66269999999999996</c:v>
                </c:pt>
                <c:pt idx="6">
                  <c:v>0.65559999999999996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5-4513-B6FA-C01FE31A3BAD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5-4513-B6FA-C01FE31A3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156968"/>
        <c:axId val="461165984"/>
      </c:lineChart>
      <c:catAx>
        <c:axId val="461156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116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16598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115696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9655368186272855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250106811958057"/>
          <c:w val="0.85714439021074829"/>
          <c:h val="0.4875019836506496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4-4A76-AD7A-02FB7463069B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Complex'!$F$14:$F$20</c:f>
              <c:numCache>
                <c:formatCode>0.0%</c:formatCode>
                <c:ptCount val="7"/>
                <c:pt idx="0">
                  <c:v>0.66900000000000004</c:v>
                </c:pt>
                <c:pt idx="1">
                  <c:v>0.67349999999999999</c:v>
                </c:pt>
                <c:pt idx="2">
                  <c:v>0.69330000000000003</c:v>
                </c:pt>
                <c:pt idx="3">
                  <c:v>0.67079999999999995</c:v>
                </c:pt>
                <c:pt idx="4">
                  <c:v>0.7802</c:v>
                </c:pt>
                <c:pt idx="5">
                  <c:v>0.66685000000000005</c:v>
                </c:pt>
                <c:pt idx="6">
                  <c:v>0.63219999999999998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4-4A76-AD7A-02FB7463069B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D4-4A76-AD7A-02FB74630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157360"/>
        <c:axId val="461162456"/>
      </c:lineChart>
      <c:catAx>
        <c:axId val="46115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1162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16245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115736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90000349956255465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66</xdr:row>
      <xdr:rowOff>152400</xdr:rowOff>
    </xdr:from>
    <xdr:to>
      <xdr:col>8</xdr:col>
      <xdr:colOff>38100</xdr:colOff>
      <xdr:row>85</xdr:row>
      <xdr:rowOff>19050</xdr:rowOff>
    </xdr:to>
    <xdr:graphicFrame macro="">
      <xdr:nvGraphicFramePr>
        <xdr:cNvPr id="1642" name="Chart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</xdr:colOff>
      <xdr:row>21</xdr:row>
      <xdr:rowOff>34290</xdr:rowOff>
    </xdr:from>
    <xdr:to>
      <xdr:col>6</xdr:col>
      <xdr:colOff>535305</xdr:colOff>
      <xdr:row>35</xdr:row>
      <xdr:rowOff>120015</xdr:rowOff>
    </xdr:to>
    <xdr:graphicFrame macro="">
      <xdr:nvGraphicFramePr>
        <xdr:cNvPr id="1643" name="Chart 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35</xdr:row>
      <xdr:rowOff>142875</xdr:rowOff>
    </xdr:from>
    <xdr:to>
      <xdr:col>6</xdr:col>
      <xdr:colOff>504825</xdr:colOff>
      <xdr:row>50</xdr:row>
      <xdr:rowOff>142875</xdr:rowOff>
    </xdr:to>
    <xdr:graphicFrame macro="">
      <xdr:nvGraphicFramePr>
        <xdr:cNvPr id="1644" name="Chart 1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115</xdr:row>
      <xdr:rowOff>114300</xdr:rowOff>
    </xdr:from>
    <xdr:to>
      <xdr:col>0</xdr:col>
      <xdr:colOff>770255</xdr:colOff>
      <xdr:row>117</xdr:row>
      <xdr:rowOff>0</xdr:rowOff>
    </xdr:to>
    <xdr:sp macro="" textlink="">
      <xdr:nvSpPr>
        <xdr:cNvPr id="1645" name="Text Box 27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695325" y="2026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85726</xdr:colOff>
      <xdr:row>23</xdr:row>
      <xdr:rowOff>55245</xdr:rowOff>
    </xdr:from>
    <xdr:to>
      <xdr:col>8</xdr:col>
      <xdr:colOff>628651</xdr:colOff>
      <xdr:row>27</xdr:row>
      <xdr:rowOff>7620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084446" y="4162425"/>
          <a:ext cx="1335405" cy="561975"/>
        </a:xfrm>
        <a:prstGeom prst="borderCallout1">
          <a:avLst>
            <a:gd name="adj1" fmla="val 12194"/>
            <a:gd name="adj2" fmla="val -8931"/>
            <a:gd name="adj3" fmla="val 9604"/>
            <a:gd name="adj4" fmla="val -15589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20955</xdr:colOff>
      <xdr:row>38</xdr:row>
      <xdr:rowOff>24765</xdr:rowOff>
    </xdr:from>
    <xdr:to>
      <xdr:col>8</xdr:col>
      <xdr:colOff>619125</xdr:colOff>
      <xdr:row>40</xdr:row>
      <xdr:rowOff>72390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5019675" y="6417945"/>
          <a:ext cx="1390650" cy="352425"/>
        </a:xfrm>
        <a:prstGeom prst="borderCallout1">
          <a:avLst>
            <a:gd name="adj1" fmla="val 18519"/>
            <a:gd name="adj2" fmla="val -8694"/>
            <a:gd name="adj3" fmla="val 13472"/>
            <a:gd name="adj4" fmla="val -1101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87</xdr:row>
      <xdr:rowOff>0</xdr:rowOff>
    </xdr:from>
    <xdr:to>
      <xdr:col>4</xdr:col>
      <xdr:colOff>516890</xdr:colOff>
      <xdr:row>87</xdr:row>
      <xdr:rowOff>190500</xdr:rowOff>
    </xdr:to>
    <xdr:sp macro="" textlink="">
      <xdr:nvSpPr>
        <xdr:cNvPr id="1648" name="Text Box 54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3648075" y="15087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123825</xdr:colOff>
      <xdr:row>84</xdr:row>
      <xdr:rowOff>28575</xdr:rowOff>
    </xdr:from>
    <xdr:ext cx="1445763" cy="159873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23825" y="1446847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87</xdr:row>
      <xdr:rowOff>0</xdr:rowOff>
    </xdr:from>
    <xdr:to>
      <xdr:col>4</xdr:col>
      <xdr:colOff>516890</xdr:colOff>
      <xdr:row>87</xdr:row>
      <xdr:rowOff>190500</xdr:rowOff>
    </xdr:to>
    <xdr:sp macro="" textlink="">
      <xdr:nvSpPr>
        <xdr:cNvPr id="1650" name="Text Box 68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648075" y="15087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770255</xdr:colOff>
      <xdr:row>100</xdr:row>
      <xdr:rowOff>190500</xdr:rowOff>
    </xdr:to>
    <xdr:sp macro="" textlink="">
      <xdr:nvSpPr>
        <xdr:cNvPr id="1651" name="Text Box 69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69532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770255</xdr:colOff>
      <xdr:row>100</xdr:row>
      <xdr:rowOff>190500</xdr:rowOff>
    </xdr:to>
    <xdr:sp macro="" textlink="">
      <xdr:nvSpPr>
        <xdr:cNvPr id="1652" name="Text Box 7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69532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770255</xdr:colOff>
      <xdr:row>100</xdr:row>
      <xdr:rowOff>190500</xdr:rowOff>
    </xdr:to>
    <xdr:sp macro="" textlink="">
      <xdr:nvSpPr>
        <xdr:cNvPr id="1653" name="Text Box 7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69532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770255</xdr:colOff>
      <xdr:row>100</xdr:row>
      <xdr:rowOff>190500</xdr:rowOff>
    </xdr:to>
    <xdr:sp macro="" textlink="">
      <xdr:nvSpPr>
        <xdr:cNvPr id="1654" name="Text Box 72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69532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770255</xdr:colOff>
      <xdr:row>100</xdr:row>
      <xdr:rowOff>190500</xdr:rowOff>
    </xdr:to>
    <xdr:sp macro="" textlink="">
      <xdr:nvSpPr>
        <xdr:cNvPr id="1655" name="Text Box 73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69532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770255</xdr:colOff>
      <xdr:row>100</xdr:row>
      <xdr:rowOff>190500</xdr:rowOff>
    </xdr:to>
    <xdr:sp macro="" textlink="">
      <xdr:nvSpPr>
        <xdr:cNvPr id="1656" name="Text Box 74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69532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770255</xdr:colOff>
      <xdr:row>100</xdr:row>
      <xdr:rowOff>190500</xdr:rowOff>
    </xdr:to>
    <xdr:sp macro="" textlink="">
      <xdr:nvSpPr>
        <xdr:cNvPr id="1657" name="Text Box 7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69532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516890</xdr:colOff>
      <xdr:row>100</xdr:row>
      <xdr:rowOff>190500</xdr:rowOff>
    </xdr:to>
    <xdr:sp macro="" textlink="">
      <xdr:nvSpPr>
        <xdr:cNvPr id="1658" name="Text Box 76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364807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516890</xdr:colOff>
      <xdr:row>100</xdr:row>
      <xdr:rowOff>190500</xdr:rowOff>
    </xdr:to>
    <xdr:sp macro="" textlink="">
      <xdr:nvSpPr>
        <xdr:cNvPr id="1659" name="Text Box 77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364807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0.94555</cdr:x>
      <cdr:y>0.52754</cdr:y>
    </cdr:from>
    <cdr:to>
      <cdr:x>0.98266</cdr:x>
      <cdr:y>0.65678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7950" y="1490763"/>
          <a:ext cx="208190" cy="363579"/>
        </a:xfrm>
        <a:prstGeom xmlns:a="http://schemas.openxmlformats.org/drawingml/2006/main" prst="upArrow">
          <a:avLst>
            <a:gd name="adj1" fmla="val 50000"/>
            <a:gd name="adj2" fmla="val 436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0.95625</cdr:x>
      <cdr:y>0.27054</cdr:y>
    </cdr:from>
    <cdr:to>
      <cdr:x>0.99086</cdr:x>
      <cdr:y>0.49545</cdr:y>
    </cdr:to>
    <cdr:sp macro="" textlink="">
      <cdr:nvSpPr>
        <cdr:cNvPr id="2063" name="AutoShape 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5424" y="603591"/>
          <a:ext cx="180301" cy="499157"/>
        </a:xfrm>
        <a:prstGeom xmlns:a="http://schemas.openxmlformats.org/drawingml/2006/main" prst="downArrow">
          <a:avLst>
            <a:gd name="adj1" fmla="val 50000"/>
            <a:gd name="adj2" fmla="val 692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0.95625</cdr:x>
      <cdr:y>0.27787</cdr:y>
    </cdr:from>
    <cdr:to>
      <cdr:x>0.99086</cdr:x>
      <cdr:y>0.49233</cdr:y>
    </cdr:to>
    <cdr:sp macro="" textlink="">
      <cdr:nvSpPr>
        <cdr:cNvPr id="8200" name="AutoShape 10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5424" y="641024"/>
          <a:ext cx="180301" cy="492311"/>
        </a:xfrm>
        <a:prstGeom xmlns:a="http://schemas.openxmlformats.org/drawingml/2006/main" prst="downArrow">
          <a:avLst>
            <a:gd name="adj1" fmla="val 50000"/>
            <a:gd name="adj2" fmla="val 6826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4"/>
  <sheetViews>
    <sheetView showGridLines="0" tabSelected="1" topLeftCell="A82" zoomScaleNormal="100" zoomScaleSheetLayoutView="100" workbookViewId="0">
      <selection activeCell="C105" sqref="C105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3" style="3" customWidth="1"/>
    <col min="9" max="9" width="11.375" style="3" customWidth="1"/>
    <col min="10" max="11" width="11.375" style="4" customWidth="1"/>
    <col min="12" max="12" width="7.625" style="4" customWidth="1"/>
    <col min="13" max="13" width="10.75" style="4" customWidth="1"/>
    <col min="14" max="38" width="5.125" style="4" customWidth="1"/>
    <col min="39" max="49" width="5.125" style="3" customWidth="1"/>
    <col min="50" max="16384" width="11.375" style="3"/>
  </cols>
  <sheetData>
    <row r="1" spans="1:38" ht="15" customHeight="1"/>
    <row r="2" spans="1:38" ht="22.8">
      <c r="A2" s="69" t="s">
        <v>27</v>
      </c>
      <c r="B2" s="69"/>
      <c r="C2" s="69"/>
      <c r="D2" s="69"/>
      <c r="E2" s="69"/>
      <c r="F2" s="69"/>
      <c r="G2" s="69"/>
      <c r="H2" s="70"/>
      <c r="I2" s="70"/>
      <c r="J2" s="5"/>
    </row>
    <row r="3" spans="1:38" ht="15.75" customHeight="1">
      <c r="A3" s="71" t="s">
        <v>20</v>
      </c>
      <c r="B3" s="71"/>
      <c r="C3" s="71"/>
      <c r="D3" s="71"/>
      <c r="E3" s="71"/>
      <c r="F3" s="71"/>
      <c r="G3" s="71"/>
      <c r="H3" s="70"/>
      <c r="I3" s="70"/>
      <c r="J3" s="5"/>
    </row>
    <row r="4" spans="1:38" ht="6.75" customHeight="1">
      <c r="F4" s="6"/>
    </row>
    <row r="5" spans="1:38" ht="13.8" thickBot="1">
      <c r="F5" s="6"/>
    </row>
    <row r="6" spans="1:38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84">
        <v>2023</v>
      </c>
      <c r="H6" s="7">
        <v>2024</v>
      </c>
      <c r="I6" s="67"/>
      <c r="J6" s="67"/>
      <c r="K6" s="8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8" s="1" customFormat="1" ht="14.4" thickBot="1">
      <c r="A7" s="9" t="s">
        <v>15</v>
      </c>
      <c r="B7" s="10">
        <v>0.97</v>
      </c>
      <c r="C7" s="10">
        <v>0.8639</v>
      </c>
      <c r="D7" s="10">
        <v>0.92</v>
      </c>
      <c r="E7" s="10">
        <v>0.82</v>
      </c>
      <c r="F7" s="10">
        <v>0.91779999999999995</v>
      </c>
      <c r="G7" s="85">
        <v>0.86</v>
      </c>
      <c r="H7" s="89">
        <v>0.75</v>
      </c>
      <c r="I7" s="87"/>
      <c r="J7" s="87"/>
      <c r="K7" s="8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8" ht="15" customHeight="1">
      <c r="D8" s="11" t="s">
        <v>35</v>
      </c>
    </row>
    <row r="9" spans="1:38" ht="15" customHeight="1"/>
    <row r="10" spans="1:38" ht="17.399999999999999">
      <c r="A10" s="72" t="s">
        <v>26</v>
      </c>
      <c r="B10" s="72"/>
      <c r="C10" s="72"/>
      <c r="D10" s="72"/>
      <c r="E10" s="72"/>
      <c r="F10" s="72"/>
      <c r="G10" s="72"/>
      <c r="H10" s="73"/>
      <c r="I10" s="73"/>
    </row>
    <row r="11" spans="1:38" ht="12" customHeight="1" thickBot="1">
      <c r="A11" s="75"/>
      <c r="B11" s="75"/>
      <c r="C11" s="75"/>
      <c r="D11" s="75"/>
      <c r="E11" s="75"/>
      <c r="F11" s="75"/>
      <c r="G11" s="75"/>
      <c r="H11" s="12"/>
    </row>
    <row r="12" spans="1:38" s="1" customFormat="1" ht="14.4" thickBot="1">
      <c r="B12" s="79" t="s">
        <v>10</v>
      </c>
      <c r="C12" s="80"/>
      <c r="D12" s="81"/>
      <c r="E12" s="79" t="s">
        <v>13</v>
      </c>
      <c r="F12" s="82"/>
      <c r="G12" s="83"/>
      <c r="H12" s="13" t="s">
        <v>22</v>
      </c>
      <c r="I12" s="78" t="s">
        <v>25</v>
      </c>
      <c r="J12" s="7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8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8" ht="13.8">
      <c r="A14" s="21">
        <v>2018</v>
      </c>
      <c r="B14" s="22">
        <v>0.6</v>
      </c>
      <c r="C14" s="23">
        <v>0.69599999999999995</v>
      </c>
      <c r="D14" s="24">
        <v>-2.9000000000000001E-2</v>
      </c>
      <c r="E14" s="22">
        <v>0.6</v>
      </c>
      <c r="F14" s="23">
        <v>0.66900000000000004</v>
      </c>
      <c r="G14" s="24">
        <v>-5.8000000000000003E-2</v>
      </c>
      <c r="H14" s="60" t="s">
        <v>28</v>
      </c>
      <c r="I14" s="55">
        <v>0.75929999999999997</v>
      </c>
      <c r="J14" s="55">
        <v>0.71540000000000004</v>
      </c>
      <c r="T14" s="25"/>
      <c r="U14" s="26"/>
      <c r="X14" s="25"/>
      <c r="Y14" s="26"/>
    </row>
    <row r="15" spans="1:38" s="56" customFormat="1" ht="13.8">
      <c r="A15" s="21">
        <v>2019</v>
      </c>
      <c r="B15" s="22">
        <v>0.6</v>
      </c>
      <c r="C15" s="23">
        <v>0.68579999999999997</v>
      </c>
      <c r="D15" s="24">
        <f t="shared" ref="D15" si="0">(C15-C14)/C14</f>
        <v>-1.4655172413793086E-2</v>
      </c>
      <c r="E15" s="22">
        <v>0.6</v>
      </c>
      <c r="F15" s="23">
        <v>0.67349999999999999</v>
      </c>
      <c r="G15" s="24">
        <f t="shared" ref="G15" si="1">(F15-F14)/F14</f>
        <v>6.7264573991030613E-3</v>
      </c>
      <c r="H15" s="60" t="s">
        <v>28</v>
      </c>
      <c r="I15" s="55">
        <v>0.73650000000000004</v>
      </c>
      <c r="J15" s="55">
        <v>0.69230000000000003</v>
      </c>
      <c r="K15" s="26"/>
      <c r="L15" s="26"/>
      <c r="M15" s="26"/>
      <c r="N15" s="26"/>
      <c r="O15" s="26"/>
      <c r="P15" s="26"/>
      <c r="Q15" s="26"/>
      <c r="R15" s="26"/>
      <c r="S15" s="26"/>
      <c r="T15" s="25"/>
      <c r="U15" s="26"/>
      <c r="V15" s="26"/>
      <c r="W15" s="26"/>
      <c r="X15" s="25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</row>
    <row r="16" spans="1:38" s="56" customFormat="1" ht="13.8">
      <c r="A16" s="21">
        <v>2020</v>
      </c>
      <c r="B16" s="22">
        <v>0.6</v>
      </c>
      <c r="C16" s="23">
        <v>0.70220000000000005</v>
      </c>
      <c r="D16" s="24">
        <f>(C16-C15)/C15</f>
        <v>2.3913677456984663E-2</v>
      </c>
      <c r="E16" s="22">
        <v>0.6</v>
      </c>
      <c r="F16" s="23">
        <v>0.69330000000000003</v>
      </c>
      <c r="G16" s="24">
        <f>(F16-F15)/F15</f>
        <v>2.9398663697104737E-2</v>
      </c>
      <c r="H16" s="60" t="s">
        <v>28</v>
      </c>
      <c r="I16" s="55">
        <v>0.73740000000000006</v>
      </c>
      <c r="J16" s="55">
        <v>0.70799999999999996</v>
      </c>
      <c r="K16" s="26"/>
      <c r="L16" s="26"/>
      <c r="M16" s="26"/>
      <c r="N16" s="26"/>
      <c r="O16" s="26"/>
      <c r="P16" s="26"/>
      <c r="Q16" s="26"/>
      <c r="R16" s="26"/>
      <c r="S16" s="26"/>
      <c r="T16" s="25"/>
      <c r="U16" s="26"/>
      <c r="V16" s="26"/>
      <c r="W16" s="26"/>
      <c r="X16" s="25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</row>
    <row r="17" spans="1:38" s="56" customFormat="1" ht="14.4" thickBot="1">
      <c r="A17" s="21">
        <v>2021</v>
      </c>
      <c r="B17" s="63">
        <v>0.6</v>
      </c>
      <c r="C17" s="64">
        <v>0.66830000000000001</v>
      </c>
      <c r="D17" s="65">
        <f>(C17-C16)/C16</f>
        <v>-4.8276844203930559E-2</v>
      </c>
      <c r="E17" s="63">
        <v>0.6</v>
      </c>
      <c r="F17" s="64">
        <v>0.67079999999999995</v>
      </c>
      <c r="G17" s="65">
        <f>(F17-F16)/F16</f>
        <v>-3.2453483340545326E-2</v>
      </c>
      <c r="H17" s="60" t="s">
        <v>28</v>
      </c>
      <c r="I17" s="55">
        <v>0.48699999999999999</v>
      </c>
      <c r="J17" s="55">
        <v>0.46700000000000003</v>
      </c>
      <c r="K17" s="26"/>
      <c r="L17" s="26"/>
      <c r="M17" s="26"/>
      <c r="N17" s="26"/>
      <c r="O17" s="26"/>
      <c r="P17" s="26"/>
      <c r="Q17" s="26"/>
      <c r="R17" s="26"/>
      <c r="S17" s="26"/>
      <c r="T17" s="25"/>
      <c r="U17" s="26"/>
      <c r="V17" s="26"/>
      <c r="W17" s="26"/>
      <c r="X17" s="25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</row>
    <row r="18" spans="1:38" ht="14.4" thickBot="1">
      <c r="A18" s="21">
        <v>2022</v>
      </c>
      <c r="B18" s="63">
        <v>0.6</v>
      </c>
      <c r="C18" s="64">
        <v>0.76300000000000001</v>
      </c>
      <c r="D18" s="65">
        <f>(C18-C17)/C17</f>
        <v>0.1417028280712255</v>
      </c>
      <c r="E18" s="63">
        <v>0.6</v>
      </c>
      <c r="F18" s="64">
        <v>0.7802</v>
      </c>
      <c r="G18" s="65">
        <f>(F18-F17)/F17</f>
        <v>0.16308884913536084</v>
      </c>
      <c r="H18" s="60" t="s">
        <v>28</v>
      </c>
      <c r="I18" s="55">
        <v>0.50949999999999995</v>
      </c>
      <c r="J18" s="55">
        <v>0.51470000000000005</v>
      </c>
      <c r="T18" s="27"/>
      <c r="X18" s="27"/>
    </row>
    <row r="19" spans="1:38" ht="14.4" thickBot="1">
      <c r="A19" s="21">
        <v>2023</v>
      </c>
      <c r="B19" s="63">
        <v>0.6</v>
      </c>
      <c r="C19" s="64">
        <v>0.66269999999999996</v>
      </c>
      <c r="D19" s="65">
        <f>(C19-C18)/C18</f>
        <v>-0.13145478374836181</v>
      </c>
      <c r="E19" s="63">
        <v>0.6</v>
      </c>
      <c r="F19" s="64">
        <v>0.66685000000000005</v>
      </c>
      <c r="G19" s="65">
        <f>(F19-F18)/F18</f>
        <v>-0.14528326070238395</v>
      </c>
      <c r="H19" s="60" t="s">
        <v>28</v>
      </c>
      <c r="I19" s="90">
        <v>0.4698</v>
      </c>
      <c r="J19" s="90">
        <v>0.45379999999999998</v>
      </c>
      <c r="T19" s="27"/>
      <c r="X19" s="27"/>
    </row>
    <row r="20" spans="1:38" ht="14.4" thickBot="1">
      <c r="A20" s="61">
        <v>2024</v>
      </c>
      <c r="B20" s="57">
        <v>0.6</v>
      </c>
      <c r="C20" s="58">
        <v>0.65559999999999996</v>
      </c>
      <c r="D20" s="59">
        <f>(C20-C19)/C19</f>
        <v>-1.0713746793420848E-2</v>
      </c>
      <c r="E20" s="57">
        <v>0.6</v>
      </c>
      <c r="F20" s="58">
        <v>0.63219999999999998</v>
      </c>
      <c r="G20" s="59">
        <f>(F20-F19)/F19</f>
        <v>-5.1960710804528853E-2</v>
      </c>
      <c r="H20" s="62" t="s">
        <v>28</v>
      </c>
      <c r="I20" s="66">
        <v>0.45800000000000002</v>
      </c>
      <c r="J20" s="66">
        <v>0.42049999999999998</v>
      </c>
      <c r="T20" s="25"/>
      <c r="U20" s="26"/>
      <c r="X20" s="25"/>
      <c r="Y20" s="26"/>
    </row>
    <row r="21" spans="1:38">
      <c r="T21" s="25"/>
      <c r="U21" s="26"/>
      <c r="X21" s="25"/>
      <c r="Y21" s="26"/>
    </row>
    <row r="22" spans="1:38">
      <c r="T22" s="25"/>
      <c r="U22" s="26"/>
      <c r="X22" s="25"/>
      <c r="Y22" s="26"/>
    </row>
    <row r="23" spans="1:38">
      <c r="T23" s="25"/>
      <c r="U23" s="26"/>
      <c r="X23" s="25"/>
      <c r="Y23" s="26"/>
    </row>
    <row r="24" spans="1:38">
      <c r="T24" s="25"/>
      <c r="U24" s="26"/>
      <c r="X24" s="25"/>
      <c r="Y24" s="26"/>
    </row>
    <row r="25" spans="1:38">
      <c r="T25" s="25"/>
      <c r="U25" s="26"/>
      <c r="X25" s="25"/>
      <c r="Y25" s="26"/>
    </row>
    <row r="26" spans="1:38">
      <c r="T26" s="25"/>
      <c r="U26" s="26"/>
      <c r="X26" s="25"/>
      <c r="Y26" s="26"/>
    </row>
    <row r="27" spans="1:38">
      <c r="L27" s="26"/>
      <c r="M27" s="26"/>
    </row>
    <row r="29" spans="1:38">
      <c r="W29" s="27"/>
    </row>
    <row r="30" spans="1:38">
      <c r="W30" s="27"/>
    </row>
    <row r="31" spans="1:38">
      <c r="W31" s="27"/>
    </row>
    <row r="32" spans="1:38">
      <c r="W32" s="27"/>
    </row>
    <row r="33" spans="23:23">
      <c r="W33" s="27"/>
    </row>
    <row r="34" spans="23:23">
      <c r="W34" s="27"/>
    </row>
    <row r="51" spans="1:28" ht="12" customHeight="1"/>
    <row r="52" spans="1:28" ht="19.05" customHeight="1">
      <c r="A52" s="74" t="s">
        <v>24</v>
      </c>
      <c r="B52" s="74"/>
      <c r="C52" s="74"/>
      <c r="D52" s="74"/>
      <c r="E52" s="74"/>
      <c r="F52" s="74"/>
      <c r="G52" s="74"/>
      <c r="H52" s="73"/>
      <c r="I52" s="73"/>
    </row>
    <row r="53" spans="1:28" ht="12.6" thickBot="1"/>
    <row r="54" spans="1:28" s="6" customFormat="1" ht="14.1" customHeight="1" thickBot="1">
      <c r="B54" s="76">
        <v>2019</v>
      </c>
      <c r="C54" s="77"/>
      <c r="D54" s="76">
        <v>2020</v>
      </c>
      <c r="E54" s="77"/>
      <c r="F54" s="76">
        <v>2021</v>
      </c>
      <c r="G54" s="77"/>
      <c r="H54" s="76">
        <v>2022</v>
      </c>
      <c r="I54" s="77"/>
      <c r="J54" s="76">
        <v>2023</v>
      </c>
      <c r="K54" s="77"/>
      <c r="L54" s="76">
        <v>2024</v>
      </c>
      <c r="M54" s="77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s="6" customFormat="1" ht="13.8" thickBot="1">
      <c r="A55" s="52" t="s">
        <v>7</v>
      </c>
      <c r="B55" s="29" t="s">
        <v>8</v>
      </c>
      <c r="C55" s="30" t="s">
        <v>9</v>
      </c>
      <c r="D55" s="29" t="s">
        <v>8</v>
      </c>
      <c r="E55" s="30" t="s">
        <v>9</v>
      </c>
      <c r="F55" s="29" t="s">
        <v>8</v>
      </c>
      <c r="G55" s="30" t="s">
        <v>9</v>
      </c>
      <c r="H55" s="29" t="s">
        <v>8</v>
      </c>
      <c r="I55" s="30" t="s">
        <v>9</v>
      </c>
      <c r="J55" s="29" t="s">
        <v>8</v>
      </c>
      <c r="K55" s="30" t="s">
        <v>9</v>
      </c>
      <c r="L55" s="29" t="s">
        <v>8</v>
      </c>
      <c r="M55" s="30" t="s">
        <v>9</v>
      </c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s="6" customFormat="1" ht="13.2">
      <c r="A56" s="34" t="s">
        <v>0</v>
      </c>
      <c r="B56" s="31">
        <v>509.18</v>
      </c>
      <c r="C56" s="32">
        <f>B56/B66</f>
        <v>0.6857643097643098</v>
      </c>
      <c r="D56" s="31">
        <v>531.18000000000006</v>
      </c>
      <c r="E56" s="32">
        <f>D56/D66</f>
        <v>0.70215465961665557</v>
      </c>
      <c r="F56" s="31">
        <v>338.82</v>
      </c>
      <c r="G56" s="32">
        <f>F56/F66</f>
        <v>0.66828402366863904</v>
      </c>
      <c r="H56" s="31">
        <v>497.5</v>
      </c>
      <c r="I56" s="32">
        <f>H56/H66</f>
        <v>0.7630368098159509</v>
      </c>
      <c r="J56" s="31">
        <v>409.56000000000006</v>
      </c>
      <c r="K56" s="32">
        <v>0.66271844660194179</v>
      </c>
      <c r="L56" s="31">
        <v>395.98000000000008</v>
      </c>
      <c r="M56" s="32">
        <v>0.65559602649006632</v>
      </c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s="6" customFormat="1" ht="13.2">
      <c r="A57" s="34" t="s">
        <v>21</v>
      </c>
      <c r="B57" s="35">
        <v>16.82</v>
      </c>
      <c r="C57" s="36">
        <f>B57/B66</f>
        <v>2.2653198653198654E-2</v>
      </c>
      <c r="D57" s="35">
        <v>25.819999999999997</v>
      </c>
      <c r="E57" s="36">
        <f>D57/D66</f>
        <v>3.4130865829477851E-2</v>
      </c>
      <c r="F57" s="35">
        <v>12.18</v>
      </c>
      <c r="G57" s="36">
        <f>F57/F66</f>
        <v>2.4023668639053253E-2</v>
      </c>
      <c r="H57" s="35">
        <v>19.5</v>
      </c>
      <c r="I57" s="36">
        <f>H57/H66</f>
        <v>2.99079754601227E-2</v>
      </c>
      <c r="J57" s="35">
        <v>15.440000000000001</v>
      </c>
      <c r="K57" s="36">
        <v>2.498381877022654E-2</v>
      </c>
      <c r="L57" s="35">
        <v>21.02</v>
      </c>
      <c r="M57" s="36">
        <v>3.4801324503311255E-2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s="6" customFormat="1" ht="13.2">
      <c r="A58" s="34" t="s">
        <v>3</v>
      </c>
      <c r="B58" s="35">
        <v>13</v>
      </c>
      <c r="C58" s="36">
        <f>B58/B66</f>
        <v>1.7508417508417508E-2</v>
      </c>
      <c r="D58" s="35">
        <v>11</v>
      </c>
      <c r="E58" s="36">
        <f>D58/D66</f>
        <v>1.4540647719762059E-2</v>
      </c>
      <c r="F58" s="35">
        <v>0</v>
      </c>
      <c r="G58" s="36">
        <f>F58/F66</f>
        <v>0</v>
      </c>
      <c r="H58" s="35">
        <v>5</v>
      </c>
      <c r="I58" s="36">
        <f>H58/H66</f>
        <v>7.6687116564417178E-3</v>
      </c>
      <c r="J58" s="35">
        <v>0</v>
      </c>
      <c r="K58" s="36">
        <v>0</v>
      </c>
      <c r="L58" s="35">
        <v>0</v>
      </c>
      <c r="M58" s="36">
        <v>0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s="6" customFormat="1" ht="13.2">
      <c r="A59" s="34" t="s">
        <v>1</v>
      </c>
      <c r="B59" s="35">
        <v>47</v>
      </c>
      <c r="C59" s="36">
        <f>B59/B66</f>
        <v>6.32996632996633E-2</v>
      </c>
      <c r="D59" s="35">
        <v>50</v>
      </c>
      <c r="E59" s="36">
        <f>D59/D66</f>
        <v>6.6093853271645728E-2</v>
      </c>
      <c r="F59" s="35">
        <v>2</v>
      </c>
      <c r="G59" s="36">
        <f>F59/F66</f>
        <v>3.9447731755424065E-3</v>
      </c>
      <c r="H59" s="35">
        <v>6</v>
      </c>
      <c r="I59" s="36">
        <f>H59/H66</f>
        <v>9.202453987730062E-3</v>
      </c>
      <c r="J59" s="35">
        <v>21</v>
      </c>
      <c r="K59" s="36">
        <v>3.3980582524271843E-2</v>
      </c>
      <c r="L59" s="35">
        <v>14</v>
      </c>
      <c r="M59" s="36">
        <v>2.3178807947019868E-2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s="6" customFormat="1" ht="13.2">
      <c r="A60" s="34" t="s">
        <v>2</v>
      </c>
      <c r="B60" s="35">
        <v>81</v>
      </c>
      <c r="C60" s="36">
        <f>B60/B66</f>
        <v>0.10909090909090909</v>
      </c>
      <c r="D60" s="35">
        <v>57</v>
      </c>
      <c r="E60" s="36">
        <f>D60/D66</f>
        <v>7.5346992729676127E-2</v>
      </c>
      <c r="F60" s="35">
        <v>31</v>
      </c>
      <c r="G60" s="36">
        <f>F60/F66</f>
        <v>6.1143984220907298E-2</v>
      </c>
      <c r="H60" s="35">
        <v>13</v>
      </c>
      <c r="I60" s="36">
        <f>H60/H66</f>
        <v>1.9938650306748466E-2</v>
      </c>
      <c r="J60" s="35">
        <v>44</v>
      </c>
      <c r="K60" s="36">
        <v>7.1197411003236247E-2</v>
      </c>
      <c r="L60" s="35">
        <v>35</v>
      </c>
      <c r="M60" s="36">
        <v>5.7947019867549666E-2</v>
      </c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s="6" customFormat="1" ht="12.75" customHeight="1">
      <c r="A61" s="37" t="s">
        <v>16</v>
      </c>
      <c r="B61" s="35">
        <v>23.5</v>
      </c>
      <c r="C61" s="36">
        <f>B61/B66</f>
        <v>3.164983164983165E-2</v>
      </c>
      <c r="D61" s="35">
        <v>23.5</v>
      </c>
      <c r="E61" s="36">
        <f>D61/D66</f>
        <v>3.1064111037673491E-2</v>
      </c>
      <c r="F61" s="35">
        <v>14</v>
      </c>
      <c r="G61" s="36">
        <f>F61/F66</f>
        <v>2.7613412228796843E-2</v>
      </c>
      <c r="H61" s="35">
        <v>24</v>
      </c>
      <c r="I61" s="36">
        <f>H61/H66</f>
        <v>3.6809815950920248E-2</v>
      </c>
      <c r="J61" s="35">
        <v>20</v>
      </c>
      <c r="K61" s="36">
        <v>3.2362459546925564E-2</v>
      </c>
      <c r="L61" s="35">
        <v>14</v>
      </c>
      <c r="M61" s="36">
        <v>2.3178807947019868E-2</v>
      </c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s="6" customFormat="1" ht="13.2">
      <c r="A62" s="34" t="s">
        <v>30</v>
      </c>
      <c r="B62" s="35">
        <v>12</v>
      </c>
      <c r="C62" s="36">
        <f>B62/B66</f>
        <v>1.6161616161616162E-2</v>
      </c>
      <c r="D62" s="35">
        <v>11</v>
      </c>
      <c r="E62" s="36">
        <f>D62/D66</f>
        <v>1.4540647719762059E-2</v>
      </c>
      <c r="F62" s="35">
        <v>0</v>
      </c>
      <c r="G62" s="36">
        <f>F62/F66</f>
        <v>0</v>
      </c>
      <c r="H62" s="35">
        <v>0</v>
      </c>
      <c r="I62" s="36">
        <f>H62/H66</f>
        <v>0</v>
      </c>
      <c r="J62" s="35">
        <v>5</v>
      </c>
      <c r="K62" s="36">
        <v>8.0906148867313909E-3</v>
      </c>
      <c r="L62" s="35">
        <v>0</v>
      </c>
      <c r="M62" s="36">
        <v>0</v>
      </c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s="6" customFormat="1" ht="13.2">
      <c r="A63" s="34" t="s">
        <v>29</v>
      </c>
      <c r="B63" s="35">
        <v>32</v>
      </c>
      <c r="C63" s="36">
        <f>B63/B66</f>
        <v>4.30976430976431E-2</v>
      </c>
      <c r="D63" s="35">
        <v>34</v>
      </c>
      <c r="E63" s="36">
        <f>D63/D66</f>
        <v>4.4943820224719093E-2</v>
      </c>
      <c r="F63" s="35">
        <v>109</v>
      </c>
      <c r="G63" s="36">
        <f>F63/F66</f>
        <v>0.21499013806706113</v>
      </c>
      <c r="H63" s="35">
        <v>87</v>
      </c>
      <c r="I63" s="36">
        <f>H63/H66</f>
        <v>0.1334355828220859</v>
      </c>
      <c r="J63" s="35">
        <v>103</v>
      </c>
      <c r="K63" s="36">
        <v>0.16666666666666666</v>
      </c>
      <c r="L63" s="35">
        <v>124</v>
      </c>
      <c r="M63" s="36">
        <v>0.20529801324503311</v>
      </c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s="6" customFormat="1" ht="13.2">
      <c r="A64" s="34" t="s">
        <v>5</v>
      </c>
      <c r="B64" s="35">
        <v>0</v>
      </c>
      <c r="C64" s="36">
        <f>B64/B66</f>
        <v>0</v>
      </c>
      <c r="D64" s="35">
        <v>1</v>
      </c>
      <c r="E64" s="36">
        <f>D64/D66</f>
        <v>1.3218770654329145E-3</v>
      </c>
      <c r="F64" s="35">
        <v>0</v>
      </c>
      <c r="G64" s="36">
        <f>F64/F66</f>
        <v>0</v>
      </c>
      <c r="H64" s="35">
        <v>0</v>
      </c>
      <c r="I64" s="36">
        <f>H64/H66</f>
        <v>0</v>
      </c>
      <c r="J64" s="35">
        <v>0</v>
      </c>
      <c r="K64" s="36">
        <v>0</v>
      </c>
      <c r="L64" s="35">
        <v>0</v>
      </c>
      <c r="M64" s="36">
        <v>0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38" s="6" customFormat="1" ht="13.2">
      <c r="A65" s="34" t="s">
        <v>4</v>
      </c>
      <c r="B65" s="35">
        <v>8</v>
      </c>
      <c r="C65" s="36">
        <f>B65/B66</f>
        <v>1.0774410774410775E-2</v>
      </c>
      <c r="D65" s="35">
        <v>12</v>
      </c>
      <c r="E65" s="36">
        <f>D65/D66</f>
        <v>1.5862524785194974E-2</v>
      </c>
      <c r="F65" s="35">
        <v>0</v>
      </c>
      <c r="G65" s="36">
        <f>F65/F66</f>
        <v>0</v>
      </c>
      <c r="H65" s="35">
        <v>0</v>
      </c>
      <c r="I65" s="36">
        <f>H65/H66</f>
        <v>0</v>
      </c>
      <c r="J65" s="35">
        <v>0</v>
      </c>
      <c r="K65" s="36">
        <v>0</v>
      </c>
      <c r="L65" s="35">
        <v>0</v>
      </c>
      <c r="M65" s="36">
        <v>0</v>
      </c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38" s="6" customFormat="1" ht="13.8" thickBot="1">
      <c r="A66" s="34" t="s">
        <v>6</v>
      </c>
      <c r="B66" s="53">
        <f t="shared" ref="B66:C66" si="2">SUM(B56:B65)</f>
        <v>742.5</v>
      </c>
      <c r="C66" s="54">
        <f t="shared" si="2"/>
        <v>1.0000000000000002</v>
      </c>
      <c r="D66" s="53">
        <f t="shared" ref="D66:I66" si="3">SUM(D56:D65)</f>
        <v>756.50000000000011</v>
      </c>
      <c r="E66" s="54">
        <f t="shared" si="3"/>
        <v>1</v>
      </c>
      <c r="F66" s="53">
        <f t="shared" si="3"/>
        <v>507</v>
      </c>
      <c r="G66" s="54">
        <f t="shared" si="3"/>
        <v>1</v>
      </c>
      <c r="H66" s="53">
        <f t="shared" si="3"/>
        <v>652</v>
      </c>
      <c r="I66" s="54">
        <f t="shared" si="3"/>
        <v>0.99999999999999989</v>
      </c>
      <c r="J66" s="53">
        <v>618</v>
      </c>
      <c r="K66" s="54">
        <v>1</v>
      </c>
      <c r="L66" s="53">
        <v>604</v>
      </c>
      <c r="M66" s="54">
        <v>1</v>
      </c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38" s="6" customFormat="1" ht="13.2">
      <c r="A67" s="38"/>
      <c r="B67" s="39"/>
      <c r="C67" s="40"/>
      <c r="D67" s="41"/>
      <c r="E67" s="33"/>
      <c r="F67" s="41"/>
      <c r="G67" s="33"/>
      <c r="H67" s="33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</row>
    <row r="68" spans="1:38" s="6" customFormat="1" ht="13.2">
      <c r="A68" s="38"/>
      <c r="B68" s="39"/>
      <c r="C68" s="40"/>
      <c r="D68" s="41"/>
      <c r="E68" s="33"/>
      <c r="F68" s="41"/>
      <c r="G68" s="33"/>
      <c r="H68" s="33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</row>
    <row r="69" spans="1:38" s="6" customFormat="1" ht="13.2">
      <c r="A69" s="38"/>
      <c r="B69" s="39"/>
      <c r="C69" s="40"/>
      <c r="D69" s="41"/>
      <c r="E69" s="33"/>
      <c r="F69" s="41"/>
      <c r="G69" s="33"/>
      <c r="H69" s="33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</row>
    <row r="70" spans="1:38" s="6" customFormat="1" ht="13.2">
      <c r="A70" s="38"/>
      <c r="B70" s="39"/>
      <c r="C70" s="40"/>
      <c r="D70" s="41"/>
      <c r="E70" s="33"/>
      <c r="F70" s="41"/>
      <c r="G70" s="33"/>
      <c r="H70" s="33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</row>
    <row r="71" spans="1:38" s="6" customFormat="1" ht="13.2">
      <c r="A71" s="38"/>
      <c r="B71" s="39"/>
      <c r="C71" s="40"/>
      <c r="D71" s="41"/>
      <c r="E71" s="33"/>
      <c r="F71" s="41"/>
      <c r="G71" s="33"/>
      <c r="H71" s="33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</row>
    <row r="72" spans="1:38" s="6" customFormat="1" ht="13.2">
      <c r="A72" s="38"/>
      <c r="B72" s="39"/>
      <c r="C72" s="40"/>
      <c r="D72" s="41"/>
      <c r="E72" s="33"/>
      <c r="F72" s="41"/>
      <c r="G72" s="33"/>
      <c r="H72" s="33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</row>
    <row r="88" spans="1:33" ht="41.1" customHeight="1">
      <c r="A88" s="42"/>
      <c r="B88" s="68" t="s">
        <v>31</v>
      </c>
      <c r="C88" s="68"/>
      <c r="D88" s="68"/>
      <c r="E88" s="68"/>
      <c r="F88" s="68"/>
      <c r="G88" s="42"/>
      <c r="H88" s="43"/>
      <c r="I88" s="43"/>
    </row>
    <row r="89" spans="1:33" ht="12.6" thickBot="1"/>
    <row r="90" spans="1:33" s="6" customFormat="1" ht="13.8" thickBot="1">
      <c r="D90" s="44">
        <v>2019</v>
      </c>
      <c r="E90" s="44">
        <v>2020</v>
      </c>
      <c r="F90" s="44">
        <v>2021</v>
      </c>
      <c r="G90" s="44">
        <v>2022</v>
      </c>
      <c r="H90" s="44">
        <v>2023</v>
      </c>
      <c r="I90" s="44">
        <v>2024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</row>
    <row r="91" spans="1:33" s="6" customFormat="1" ht="13.2">
      <c r="B91" s="34" t="s">
        <v>21</v>
      </c>
      <c r="C91" s="45"/>
      <c r="D91" s="46">
        <v>19</v>
      </c>
      <c r="E91" s="46">
        <v>25</v>
      </c>
      <c r="F91" s="46">
        <v>17</v>
      </c>
      <c r="G91" s="46">
        <v>24</v>
      </c>
      <c r="H91" s="46">
        <v>26</v>
      </c>
      <c r="I91" s="46">
        <v>25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</row>
    <row r="92" spans="1:33" s="6" customFormat="1" ht="13.2">
      <c r="B92" s="34" t="s">
        <v>3</v>
      </c>
      <c r="C92" s="47"/>
      <c r="D92" s="48">
        <v>5</v>
      </c>
      <c r="E92" s="48">
        <v>5</v>
      </c>
      <c r="F92" s="48">
        <v>4</v>
      </c>
      <c r="G92" s="48">
        <v>7</v>
      </c>
      <c r="H92" s="48">
        <v>6</v>
      </c>
      <c r="I92" s="48">
        <v>4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</row>
    <row r="93" spans="1:33" s="6" customFormat="1" ht="13.2">
      <c r="B93" s="34" t="s">
        <v>36</v>
      </c>
      <c r="C93" s="47"/>
      <c r="D93" s="48">
        <v>22</v>
      </c>
      <c r="E93" s="48">
        <v>30</v>
      </c>
      <c r="F93" s="48">
        <v>14</v>
      </c>
      <c r="G93" s="48">
        <v>9</v>
      </c>
      <c r="H93" s="48">
        <v>13</v>
      </c>
      <c r="I93" s="48">
        <v>15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</row>
    <row r="94" spans="1:33" s="6" customFormat="1" ht="13.2">
      <c r="B94" s="34" t="s">
        <v>2</v>
      </c>
      <c r="C94" s="47"/>
      <c r="D94" s="48">
        <v>22</v>
      </c>
      <c r="E94" s="48">
        <v>30</v>
      </c>
      <c r="F94" s="48">
        <v>15</v>
      </c>
      <c r="G94" s="48">
        <v>9</v>
      </c>
      <c r="H94" s="48">
        <v>15</v>
      </c>
      <c r="I94" s="48">
        <v>14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</row>
    <row r="95" spans="1:33" s="6" customFormat="1" ht="12.75" customHeight="1">
      <c r="B95" s="37" t="s">
        <v>16</v>
      </c>
      <c r="C95" s="47"/>
      <c r="D95" s="48">
        <v>69</v>
      </c>
      <c r="E95" s="48">
        <v>67</v>
      </c>
      <c r="F95" s="48">
        <v>30</v>
      </c>
      <c r="G95" s="48">
        <v>48</v>
      </c>
      <c r="H95" s="48">
        <v>40</v>
      </c>
      <c r="I95" s="48">
        <v>40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</row>
    <row r="96" spans="1:33" s="6" customFormat="1" ht="15" customHeight="1">
      <c r="B96" s="34" t="s">
        <v>29</v>
      </c>
      <c r="C96" s="47"/>
      <c r="D96" s="48">
        <v>57</v>
      </c>
      <c r="E96" s="48">
        <v>71</v>
      </c>
      <c r="F96" s="48">
        <v>52</v>
      </c>
      <c r="G96" s="48">
        <v>69</v>
      </c>
      <c r="H96" s="48">
        <v>57</v>
      </c>
      <c r="I96" s="48">
        <v>59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</row>
    <row r="97" spans="2:63" s="6" customFormat="1" ht="15" customHeight="1">
      <c r="B97" s="34" t="s">
        <v>5</v>
      </c>
      <c r="C97" s="47"/>
      <c r="D97" s="48">
        <v>10</v>
      </c>
      <c r="E97" s="48">
        <v>10</v>
      </c>
      <c r="F97" s="48">
        <v>5</v>
      </c>
      <c r="G97" s="48">
        <v>3</v>
      </c>
      <c r="H97" s="48">
        <v>4</v>
      </c>
      <c r="I97" s="48">
        <v>7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</row>
    <row r="98" spans="2:63" s="6" customFormat="1" ht="13.8" thickBot="1">
      <c r="B98" s="34" t="s">
        <v>4</v>
      </c>
      <c r="C98" s="45"/>
      <c r="D98" s="49">
        <v>3</v>
      </c>
      <c r="E98" s="49">
        <v>2</v>
      </c>
      <c r="F98" s="49">
        <v>1</v>
      </c>
      <c r="G98" s="49">
        <v>3</v>
      </c>
      <c r="H98" s="49">
        <v>2</v>
      </c>
      <c r="I98" s="49">
        <v>1</v>
      </c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101" spans="2:63" ht="18.75" customHeight="1">
      <c r="B101" s="68" t="s">
        <v>32</v>
      </c>
      <c r="C101" s="68"/>
      <c r="D101" s="68"/>
      <c r="E101" s="68"/>
      <c r="F101" s="68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2:63"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  <row r="103" spans="2:63" ht="13.2">
      <c r="C103" s="50">
        <v>24.36</v>
      </c>
      <c r="D103" s="38" t="s">
        <v>33</v>
      </c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</row>
    <row r="104" spans="2:63" ht="13.2">
      <c r="C104" s="51">
        <v>39.04</v>
      </c>
      <c r="D104" s="38" t="s">
        <v>34</v>
      </c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</row>
  </sheetData>
  <mergeCells count="16">
    <mergeCell ref="L54:M54"/>
    <mergeCell ref="B101:F101"/>
    <mergeCell ref="B88:F88"/>
    <mergeCell ref="A2:I2"/>
    <mergeCell ref="A3:I3"/>
    <mergeCell ref="A10:I10"/>
    <mergeCell ref="A52:I52"/>
    <mergeCell ref="A11:G11"/>
    <mergeCell ref="D54:E54"/>
    <mergeCell ref="I12:J12"/>
    <mergeCell ref="B12:D12"/>
    <mergeCell ref="E12:G12"/>
    <mergeCell ref="F54:G54"/>
    <mergeCell ref="B54:C54"/>
    <mergeCell ref="H54:I54"/>
    <mergeCell ref="J54:K54"/>
  </mergeCells>
  <phoneticPr fontId="3" type="noConversion"/>
  <printOptions horizontalCentered="1"/>
  <pageMargins left="0.76" right="0.41" top="0.68" bottom="0.5" header="0.5" footer="0"/>
  <pageSetup scale="94" orientation="portrait" horizontalDpi="4294967292" verticalDpi="4294967292" r:id="rId1"/>
  <headerFooter alignWithMargins="0"/>
  <rowBreaks count="1" manualBreakCount="1">
    <brk id="50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Capitol Complex</vt:lpstr>
      <vt:lpstr>'Capitol Complex'!Print_Area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2016-05-06T19:11:41Z</cp:lastPrinted>
  <dcterms:created xsi:type="dcterms:W3CDTF">1999-06-08T15:24:14Z</dcterms:created>
  <dcterms:modified xsi:type="dcterms:W3CDTF">2024-10-03T23:54:28Z</dcterms:modified>
</cp:coreProperties>
</file>