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AD_HRD_Travel Reduction\TRP\Info Tables, Surveys and more\SURVEY Annual Think Pink\2024 survey\2024 complete\"/>
    </mc:Choice>
  </mc:AlternateContent>
  <bookViews>
    <workbookView xWindow="0" yWindow="0" windowWidth="28800" windowHeight="12435"/>
  </bookViews>
  <sheets>
    <sheet name="Capitol Complex" sheetId="4" r:id="rId1"/>
  </sheets>
  <externalReferences>
    <externalReference r:id="rId2"/>
  </externalReferences>
  <definedNames>
    <definedName name="_xlnm.Print_Area" localSheetId="0">'Capitol Complex'!$A$1:$I$101</definedName>
  </definedNames>
  <calcPr calcId="152511"/>
</workbook>
</file>

<file path=xl/calcChain.xml><?xml version="1.0" encoding="utf-8"?>
<calcChain xmlns="http://schemas.openxmlformats.org/spreadsheetml/2006/main">
  <c r="H90" i="4" l="1"/>
  <c r="H92" i="4"/>
  <c r="H95" i="4"/>
  <c r="H96" i="4"/>
  <c r="B66" i="4" l="1"/>
  <c r="C57" i="4" s="1"/>
  <c r="J66" i="4"/>
  <c r="J67" i="4"/>
  <c r="C60" i="4" l="1"/>
  <c r="C64" i="4"/>
  <c r="C56" i="4"/>
  <c r="C63" i="4"/>
  <c r="C62" i="4"/>
  <c r="C61" i="4"/>
  <c r="C59" i="4"/>
  <c r="C66" i="4" s="1"/>
  <c r="C58" i="4"/>
  <c r="C65" i="4"/>
  <c r="G20" i="4" l="1"/>
  <c r="D20" i="4"/>
  <c r="H56" i="4" l="1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G19" i="4"/>
  <c r="D19" i="4"/>
  <c r="F66" i="4"/>
  <c r="G66" i="4"/>
  <c r="D15" i="4"/>
  <c r="G15" i="4"/>
  <c r="D16" i="4"/>
  <c r="G16" i="4"/>
  <c r="D17" i="4"/>
  <c r="G17" i="4"/>
  <c r="D18" i="4"/>
  <c r="G18" i="4"/>
  <c r="D66" i="4"/>
  <c r="E66" i="4"/>
</calcChain>
</file>

<file path=xl/sharedStrings.xml><?xml version="1.0" encoding="utf-8"?>
<sst xmlns="http://schemas.openxmlformats.org/spreadsheetml/2006/main" count="61" uniqueCount="38">
  <si>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</si>
  <si>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</si>
  <si>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</si>
  <si>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</si>
  <si>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</si>
  <si>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</si>
  <si>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</si>
  <si>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</si>
  <si>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</si>
  <si>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</si>
  <si>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</si>
  <si>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</si>
  <si>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</si>
  <si>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</si>
  <si>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</si>
  <si>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</si>
  <si>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</si>
  <si>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</si>
  <si>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</si>
  <si>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</si>
  <si>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</si>
  <si>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</si>
  <si>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</si>
  <si>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</si>
  <si>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CWW</t>
  </si>
  <si>
    <t>TOTAL</t>
  </si>
  <si>
    <t>YES</t>
  </si>
  <si>
    <t>Accountancy Board - Capitol Complex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</si>
  <si>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</si>
  <si>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</si>
  <si>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</si>
  <si>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</si>
  <si>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</si>
  <si>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</si>
  <si>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NO</t>
  </si>
  <si>
    <t>Bus/Light rail</t>
  </si>
  <si>
    <t>Travel Reduction Results from Annual Travel Reduction Survey</t>
  </si>
  <si>
    <t>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</si>
</sst>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20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8"/>
      <name val="Times New Roman"/>
      <family val="1"/>
    </font>
    <font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11" fillId="0" borderId="0" xfId="2" applyFont="1" applyBorder="1"/>
    <xf numFmtId="0" fontId="13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5" fillId="0" borderId="0" xfId="0" applyNumberFormat="1" applyFont="1"/>
    <xf numFmtId="0" fontId="17" fillId="0" borderId="0" xfId="0" applyFont="1"/>
    <xf numFmtId="0" fontId="9" fillId="0" borderId="1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9" fillId="0" borderId="12" xfId="1" applyNumberFormat="1" applyFont="1" applyBorder="1"/>
    <xf numFmtId="164" fontId="9" fillId="0" borderId="13" xfId="2" applyNumberFormat="1" applyFont="1" applyBorder="1"/>
    <xf numFmtId="164" fontId="17" fillId="0" borderId="0" xfId="0" applyNumberFormat="1" applyFont="1" applyBorder="1"/>
    <xf numFmtId="0" fontId="9" fillId="0" borderId="14" xfId="0" applyFont="1" applyBorder="1"/>
    <xf numFmtId="3" fontId="9" fillId="0" borderId="9" xfId="1" applyNumberFormat="1" applyFont="1" applyBorder="1"/>
    <xf numFmtId="164" fontId="9" fillId="0" borderId="8" xfId="2" applyNumberFormat="1" applyFont="1" applyBorder="1"/>
    <xf numFmtId="0" fontId="9" fillId="0" borderId="14" xfId="0" applyFont="1" applyBorder="1" applyAlignment="1">
      <alignment wrapText="1"/>
    </xf>
    <xf numFmtId="0" fontId="9" fillId="0" borderId="0" xfId="0" applyFont="1" applyBorder="1"/>
    <xf numFmtId="3" fontId="9" fillId="0" borderId="0" xfId="0" applyNumberFormat="1" applyFont="1" applyBorder="1"/>
    <xf numFmtId="164" fontId="9" fillId="0" borderId="0" xfId="2" applyNumberFormat="1" applyFont="1" applyBorder="1"/>
    <xf numFmtId="3" fontId="17" fillId="0" borderId="0" xfId="0" applyNumberFormat="1" applyFont="1" applyBorder="1"/>
    <xf numFmtId="0" fontId="9" fillId="0" borderId="1" xfId="0" applyFont="1" applyBorder="1" applyAlignment="1">
      <alignment horizontal="center"/>
    </xf>
    <xf numFmtId="1" fontId="9" fillId="0" borderId="15" xfId="2" applyNumberFormat="1" applyFont="1" applyBorder="1"/>
    <xf numFmtId="1" fontId="9" fillId="0" borderId="16" xfId="1" applyNumberFormat="1" applyFont="1" applyBorder="1" applyAlignment="1">
      <alignment horizontal="center"/>
    </xf>
    <xf numFmtId="1" fontId="9" fillId="0" borderId="17" xfId="2" applyNumberFormat="1" applyFont="1" applyBorder="1"/>
    <xf numFmtId="1" fontId="9" fillId="0" borderId="18" xfId="1" applyNumberFormat="1" applyFont="1" applyBorder="1" applyAlignment="1">
      <alignment horizontal="center"/>
    </xf>
    <xf numFmtId="0" fontId="1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/>
    </xf>
    <xf numFmtId="9" fontId="9" fillId="0" borderId="19" xfId="2" applyFont="1" applyFill="1" applyBorder="1" applyAlignment="1">
      <alignment horizontal="center"/>
    </xf>
    <xf numFmtId="9" fontId="17" fillId="0" borderId="0" xfId="2" applyFont="1" applyFill="1" applyBorder="1" applyAlignment="1">
      <alignment horizontal="center"/>
    </xf>
    <xf numFmtId="0" fontId="19" fillId="0" borderId="0" xfId="0" applyFont="1"/>
    <xf numFmtId="0" fontId="9" fillId="0" borderId="14" xfId="0" applyFont="1" applyBorder="1" applyAlignment="1">
      <alignment horizontal="center"/>
    </xf>
    <xf numFmtId="3" fontId="9" fillId="0" borderId="20" xfId="0" applyNumberFormat="1" applyFont="1" applyBorder="1"/>
    <xf numFmtId="164" fontId="9" fillId="0" borderId="21" xfId="2" applyNumberFormat="1" applyFont="1" applyBorder="1"/>
    <xf numFmtId="164" fontId="2" fillId="0" borderId="0" xfId="2" applyNumberFormat="1" applyFont="1" applyAlignment="1">
      <alignment horizontal="center"/>
    </xf>
    <xf numFmtId="0" fontId="14" fillId="0" borderId="0" xfId="0" applyFont="1"/>
    <xf numFmtId="164" fontId="10" fillId="0" borderId="11" xfId="2" applyNumberFormat="1" applyFont="1" applyBorder="1" applyAlignment="1">
      <alignment horizontal="center"/>
    </xf>
    <xf numFmtId="164" fontId="10" fillId="0" borderId="4" xfId="2" applyNumberFormat="1" applyFont="1" applyBorder="1" applyAlignment="1">
      <alignment horizontal="center"/>
    </xf>
    <xf numFmtId="164" fontId="10" fillId="0" borderId="5" xfId="2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4" xfId="2" applyNumberFormat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" fontId="9" fillId="0" borderId="24" xfId="1" applyNumberFormat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9" fontId="2" fillId="0" borderId="1" xfId="2" applyFont="1" applyBorder="1"/>
    <xf numFmtId="9" fontId="2" fillId="0" borderId="1" xfId="0" applyNumberFormat="1" applyFont="1" applyBorder="1"/>
    <xf numFmtId="9" fontId="10" fillId="0" borderId="1" xfId="0" applyNumberFormat="1" applyFont="1" applyBorder="1"/>
    <xf numFmtId="164" fontId="2" fillId="0" borderId="1" xfId="2" applyNumberFormat="1" applyFont="1" applyBorder="1" applyAlignment="1">
      <alignment horizontal="center"/>
    </xf>
    <xf numFmtId="2" fontId="3" fillId="0" borderId="0" xfId="1" applyNumberFormat="1" applyFont="1"/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10" fontId="10" fillId="0" borderId="0" xfId="2" applyNumberFormat="1" applyFont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0" fillId="0" borderId="2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4" fillId="0" borderId="27" xfId="0" applyFont="1" applyBorder="1"/>
    <xf numFmtId="0" fontId="14" fillId="0" borderId="26" xfId="0" applyFont="1" applyBorder="1"/>
    <xf numFmtId="10" fontId="2" fillId="0" borderId="0" xfId="2" applyNumberFormat="1" applyFont="1" applyAlignment="1">
      <alignment horizontal="center"/>
    </xf>
    <xf numFmtId="3" fontId="1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338834408745451"/>
          <c:y val="3.846139922164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51239669421489E-2"/>
          <c:y val="0.18846153846153846"/>
          <c:w val="0.88264462809917354"/>
          <c:h val="0.58076923076923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'Capitol Complex'!$B$54:$C$54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Complex'!$C$57:$C$65</c:f>
              <c:numCache>
                <c:formatCode>0.0%</c:formatCode>
                <c:ptCount val="9"/>
                <c:pt idx="0">
                  <c:v>0.11599999999999999</c:v>
                </c:pt>
                <c:pt idx="1">
                  <c:v>0</c:v>
                </c:pt>
                <c:pt idx="2">
                  <c:v>0.08</c:v>
                </c:pt>
                <c:pt idx="3">
                  <c:v>0.26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3E-430F-8F00-743632DF5CA3}"/>
            </c:ext>
          </c:extLst>
        </c:ser>
        <c:ser>
          <c:idx val="2"/>
          <c:order val="1"/>
          <c:tx>
            <c:strRef>
              <c:f>'Capitol Complex'!$D$54:$E$54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Complex'!$E$57:$E$65</c:f>
              <c:numCache>
                <c:formatCode>0.0%</c:formatCode>
                <c:ptCount val="9"/>
                <c:pt idx="0">
                  <c:v>5.2727272727272727E-2</c:v>
                </c:pt>
                <c:pt idx="1">
                  <c:v>0</c:v>
                </c:pt>
                <c:pt idx="2">
                  <c:v>0</c:v>
                </c:pt>
                <c:pt idx="3">
                  <c:v>3.6363636363636362E-2</c:v>
                </c:pt>
                <c:pt idx="4">
                  <c:v>0</c:v>
                </c:pt>
                <c:pt idx="5">
                  <c:v>0</c:v>
                </c:pt>
                <c:pt idx="6">
                  <c:v>0.29090909090909089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63E-430F-8F00-743632DF5CA3}"/>
            </c:ext>
          </c:extLst>
        </c:ser>
        <c:ser>
          <c:idx val="5"/>
          <c:order val="2"/>
          <c:tx>
            <c:strRef>
              <c:f>'Capitol Complex'!$F$54:$G$54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Complex'!$G$57:$G$65</c:f>
              <c:numCache>
                <c:formatCode>0.0%</c:formatCode>
                <c:ptCount val="9"/>
                <c:pt idx="0">
                  <c:v>5.2727272727272727E-2</c:v>
                </c:pt>
                <c:pt idx="1">
                  <c:v>0</c:v>
                </c:pt>
                <c:pt idx="2">
                  <c:v>0</c:v>
                </c:pt>
                <c:pt idx="3">
                  <c:v>3.6363636363636362E-2</c:v>
                </c:pt>
                <c:pt idx="4">
                  <c:v>0</c:v>
                </c:pt>
                <c:pt idx="5">
                  <c:v>0</c:v>
                </c:pt>
                <c:pt idx="6">
                  <c:v>0.29090909090909089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63E-430F-8F00-743632DF5CA3}"/>
            </c:ext>
          </c:extLst>
        </c:ser>
        <c:ser>
          <c:idx val="3"/>
          <c:order val="3"/>
          <c:tx>
            <c:v>2023</c:v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Complex'!$I$57:$I$65</c:f>
              <c:numCache>
                <c:formatCode>0.0%</c:formatCode>
                <c:ptCount val="9"/>
                <c:pt idx="0">
                  <c:v>2.5324334275185909E-2</c:v>
                </c:pt>
                <c:pt idx="1">
                  <c:v>1.70827899909706E-3</c:v>
                </c:pt>
                <c:pt idx="2">
                  <c:v>1.5194133706254597E-2</c:v>
                </c:pt>
                <c:pt idx="3">
                  <c:v>3.7454812837345475E-2</c:v>
                </c:pt>
                <c:pt idx="4">
                  <c:v>3.2245092411527738E-2</c:v>
                </c:pt>
                <c:pt idx="5">
                  <c:v>2.7905427128107254E-3</c:v>
                </c:pt>
                <c:pt idx="6">
                  <c:v>0.40867126664113268</c:v>
                </c:pt>
                <c:pt idx="7">
                  <c:v>4.6367572832634483E-3</c:v>
                </c:pt>
                <c:pt idx="8">
                  <c:v>2.313073427348814E-3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3E-430F-8F00-743632DF5CA3}"/>
            </c:ext>
          </c:extLst>
        </c:ser>
        <c:ser>
          <c:idx val="1"/>
          <c:order val="4"/>
          <c:tx>
            <c:v>2024</c:v>
          </c:tx>
          <c:invertIfNegative val="0"/>
          <c:val>
            <c:numRef>
              <c:f>'Capitol Complex'!$K$57:$K$65</c:f>
              <c:numCache>
                <c:formatCode>0.0%</c:formatCode>
                <c:ptCount val="9"/>
                <c:pt idx="0">
                  <c:v>0.08</c:v>
                </c:pt>
                <c:pt idx="1">
                  <c:v>0.06</c:v>
                </c:pt>
                <c:pt idx="2">
                  <c:v>0</c:v>
                </c:pt>
                <c:pt idx="3">
                  <c:v>0.02</c:v>
                </c:pt>
                <c:pt idx="4">
                  <c:v>0.06</c:v>
                </c:pt>
                <c:pt idx="5">
                  <c:v>0</c:v>
                </c:pt>
                <c:pt idx="6">
                  <c:v>0.36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2205472"/>
        <c:axId val="-422204384"/>
      </c:barChart>
      <c:catAx>
        <c:axId val="-42220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42220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204384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422205472"/>
        <c:crosses val="autoZero"/>
        <c:crossBetween val="between"/>
        <c:maj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722826724930172"/>
          <c:y val="0.89697036056637691"/>
          <c:w val="0.36086542672517807"/>
          <c:h val="0.103029718836790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55681083345"/>
          <c:y val="3.4482564679415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7155229566333777"/>
          <c:w val="0.85714439021074829"/>
          <c:h val="0.4439664516400602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25-4A0A-8810-F6551B906E2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0.67800000000000005</c:v>
                </c:pt>
                <c:pt idx="1">
                  <c:v>0.57499999999999996</c:v>
                </c:pt>
                <c:pt idx="2">
                  <c:v>0.54400000000000004</c:v>
                </c:pt>
                <c:pt idx="3">
                  <c:v>0.62</c:v>
                </c:pt>
                <c:pt idx="4">
                  <c:v>0.54730000000000001</c:v>
                </c:pt>
                <c:pt idx="5">
                  <c:v>0.30620000000000003</c:v>
                </c:pt>
                <c:pt idx="6">
                  <c:v>0.32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25-4A0A-8810-F6551B906E21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0.48730000000000001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025-4A0A-8810-F6551B906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22209280"/>
        <c:axId val="-422208736"/>
      </c:lineChart>
      <c:catAx>
        <c:axId val="-42220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42220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20873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42220928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13354531001592E-2"/>
          <c:y val="0.89643130711981611"/>
          <c:w val="0.73926868044515104"/>
          <c:h val="8.2143107823728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1017717694"/>
          <c:y val="4.1667051032846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666775174052632"/>
          <c:w val="0.85714439021074829"/>
          <c:h val="0.4833353000297038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C8-422C-B47F-A95BEA758A0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0.56259999999999999</c:v>
                </c:pt>
                <c:pt idx="1">
                  <c:v>0.48749999999999999</c:v>
                </c:pt>
                <c:pt idx="2">
                  <c:v>0.46949999999999997</c:v>
                </c:pt>
                <c:pt idx="3">
                  <c:v>0.55700000000000005</c:v>
                </c:pt>
                <c:pt idx="4">
                  <c:v>0.4607</c:v>
                </c:pt>
                <c:pt idx="5">
                  <c:v>0.25219999999999998</c:v>
                </c:pt>
                <c:pt idx="6">
                  <c:v>0.25219999999999998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C8-422C-B47F-A95BEA758A0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C8-422C-B47F-A95BEA758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22207648"/>
        <c:axId val="-422208192"/>
      </c:lineChart>
      <c:catAx>
        <c:axId val="-4222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42220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20819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42220764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6255902740812819E-2"/>
          <c:y val="0.90301003344481601"/>
          <c:w val="0.72881493014894116"/>
          <c:h val="8.02675585284280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66</xdr:row>
      <xdr:rowOff>266700</xdr:rowOff>
    </xdr:from>
    <xdr:to>
      <xdr:col>8</xdr:col>
      <xdr:colOff>525780</xdr:colOff>
      <xdr:row>82</xdr:row>
      <xdr:rowOff>213360</xdr:rowOff>
    </xdr:to>
    <xdr:graphicFrame macro="">
      <xdr:nvGraphicFramePr>
        <xdr:cNvPr id="219424" name="Chart 1">
          <a:extLst>
            <a:ext uri="{FF2B5EF4-FFF2-40B4-BE49-F238E27FC236}">
              <a16:creationId xmlns:a16="http://schemas.microsoft.com/office/drawing/2014/main" xmlns="" id="{474A50DD-8352-44D6-8FC4-4BD62ABCC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205740</xdr:colOff>
      <xdr:row>20</xdr:row>
      <xdr:rowOff>228600</xdr:rowOff>
    </xdr:from>
    <xdr:to>
      <xdr:col>6</xdr:col>
      <xdr:colOff>1181100</xdr:colOff>
      <xdr:row>35</xdr:row>
      <xdr:rowOff>0</xdr:rowOff>
    </xdr:to>
    <xdr:graphicFrame macro="">
      <xdr:nvGraphicFramePr>
        <xdr:cNvPr id="219425" name="Chart 2">
          <a:extLst>
            <a:ext uri="{FF2B5EF4-FFF2-40B4-BE49-F238E27FC236}">
              <a16:creationId xmlns:a16="http://schemas.microsoft.com/office/drawing/2014/main" xmlns="" id="{AE222E89-09C9-413D-8769-E84F2CD09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213360</xdr:colOff>
      <xdr:row>35</xdr:row>
      <xdr:rowOff>114300</xdr:rowOff>
    </xdr:from>
    <xdr:to>
      <xdr:col>7</xdr:col>
      <xdr:colOff>160020</xdr:colOff>
      <xdr:row>50</xdr:row>
      <xdr:rowOff>106680</xdr:rowOff>
    </xdr:to>
    <xdr:graphicFrame macro="">
      <xdr:nvGraphicFramePr>
        <xdr:cNvPr id="219426" name="Chart 3">
          <a:extLst>
            <a:ext uri="{FF2B5EF4-FFF2-40B4-BE49-F238E27FC236}">
              <a16:creationId xmlns:a16="http://schemas.microsoft.com/office/drawing/2014/main" xmlns="" id="{E4E22467-738B-4332-97F6-1F10DA03B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1447800</xdr:colOff>
      <xdr:row>129</xdr:row>
      <xdr:rowOff>259080</xdr:rowOff>
    </xdr:from>
    <xdr:to>
      <xdr:col>1</xdr:col>
      <xdr:colOff>0</xdr:colOff>
      <xdr:row>131</xdr:row>
      <xdr:rowOff>0</xdr:rowOff>
    </xdr:to>
    <xdr:sp macro="" textlink="">
      <xdr:nvSpPr>
        <xdr:cNvPr id="219427" name="Text Box 5">
          <a:extLst>
            <a:ext uri="{FF2B5EF4-FFF2-40B4-BE49-F238E27FC236}">
              <a16:creationId xmlns:a16="http://schemas.microsoft.com/office/drawing/2014/main" xmlns="" id="{524E913C-261B-4F79-8803-059161A3D513}"/>
            </a:ext>
          </a:extLst>
        </xdr:cNvPr>
        <xdr:cNvSpPr txBox="1">
          <a:spLocks noChangeArrowheads="1"/>
        </xdr:cNvSpPr>
      </xdr:nvSpPr>
      <xdr:spPr bwMode="auto">
        <a:xfrm>
          <a:off x="815340" y="2215134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202565</xdr:colOff>
      <xdr:row>21</xdr:row>
      <xdr:rowOff>76201</xdr:rowOff>
    </xdr:from>
    <xdr:to>
      <xdr:col>10</xdr:col>
      <xdr:colOff>250190</xdr:colOff>
      <xdr:row>25</xdr:row>
      <xdr:rowOff>76201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xmlns="" id="{390433A1-1268-4BA3-9C8D-50BAC1C448D4}"/>
            </a:ext>
          </a:extLst>
        </xdr:cNvPr>
        <xdr:cNvSpPr>
          <a:spLocks/>
        </xdr:cNvSpPr>
      </xdr:nvSpPr>
      <xdr:spPr bwMode="auto">
        <a:xfrm>
          <a:off x="6550025" y="4705351"/>
          <a:ext cx="1571625" cy="609600"/>
        </a:xfrm>
        <a:prstGeom prst="borderCallout1">
          <a:avLst>
            <a:gd name="adj1" fmla="val 12194"/>
            <a:gd name="adj2" fmla="val -8931"/>
            <a:gd name="adj3" fmla="val 12448"/>
            <a:gd name="adj4" fmla="val -1907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8</xdr:col>
      <xdr:colOff>377825</xdr:colOff>
      <xdr:row>36</xdr:row>
      <xdr:rowOff>73025</xdr:rowOff>
    </xdr:from>
    <xdr:to>
      <xdr:col>10</xdr:col>
      <xdr:colOff>188700</xdr:colOff>
      <xdr:row>40</xdr:row>
      <xdr:rowOff>19251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xmlns="" id="{77D0EE1D-05A2-49DA-8A17-806489A0EB2E}"/>
            </a:ext>
          </a:extLst>
        </xdr:cNvPr>
        <xdr:cNvSpPr>
          <a:spLocks/>
        </xdr:cNvSpPr>
      </xdr:nvSpPr>
      <xdr:spPr bwMode="auto">
        <a:xfrm>
          <a:off x="6740525" y="6988175"/>
          <a:ext cx="1311842" cy="555826"/>
        </a:xfrm>
        <a:prstGeom prst="borderCallout1">
          <a:avLst>
            <a:gd name="adj1" fmla="val 18519"/>
            <a:gd name="adj2" fmla="val -8694"/>
            <a:gd name="adj3" fmla="val 17578"/>
            <a:gd name="adj4" fmla="val -1635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929640</xdr:colOff>
      <xdr:row>85</xdr:row>
      <xdr:rowOff>0</xdr:rowOff>
    </xdr:from>
    <xdr:to>
      <xdr:col>5</xdr:col>
      <xdr:colOff>0</xdr:colOff>
      <xdr:row>85</xdr:row>
      <xdr:rowOff>434340</xdr:rowOff>
    </xdr:to>
    <xdr:sp macro="" textlink="">
      <xdr:nvSpPr>
        <xdr:cNvPr id="219430" name="Text Box 10">
          <a:extLst>
            <a:ext uri="{FF2B5EF4-FFF2-40B4-BE49-F238E27FC236}">
              <a16:creationId xmlns:a16="http://schemas.microsoft.com/office/drawing/2014/main" xmlns="" id="{BBC3C374-57B8-4224-A1A3-B3796CA302AA}"/>
            </a:ext>
          </a:extLst>
        </xdr:cNvPr>
        <xdr:cNvSpPr txBox="1">
          <a:spLocks noChangeArrowheads="1"/>
        </xdr:cNvSpPr>
      </xdr:nvSpPr>
      <xdr:spPr bwMode="auto">
        <a:xfrm>
          <a:off x="3611880" y="14531340"/>
          <a:ext cx="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80010</xdr:colOff>
      <xdr:row>81</xdr:row>
      <xdr:rowOff>149225</xdr:rowOff>
    </xdr:from>
    <xdr:ext cx="1423993" cy="152988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xmlns="" id="{BFF30B1B-E075-4955-A858-F301B2ECCC98}"/>
            </a:ext>
          </a:extLst>
        </xdr:cNvPr>
        <xdr:cNvSpPr txBox="1">
          <a:spLocks noChangeArrowheads="1"/>
        </xdr:cNvSpPr>
      </xdr:nvSpPr>
      <xdr:spPr bwMode="auto">
        <a:xfrm>
          <a:off x="57150" y="1377632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929640</xdr:colOff>
      <xdr:row>85</xdr:row>
      <xdr:rowOff>0</xdr:rowOff>
    </xdr:from>
    <xdr:to>
      <xdr:col>5</xdr:col>
      <xdr:colOff>0</xdr:colOff>
      <xdr:row>85</xdr:row>
      <xdr:rowOff>434340</xdr:rowOff>
    </xdr:to>
    <xdr:sp macro="" textlink="">
      <xdr:nvSpPr>
        <xdr:cNvPr id="219432" name="Text Box 24">
          <a:extLst>
            <a:ext uri="{FF2B5EF4-FFF2-40B4-BE49-F238E27FC236}">
              <a16:creationId xmlns:a16="http://schemas.microsoft.com/office/drawing/2014/main" xmlns="" id="{76DFCA60-C2A2-4B9F-B745-65793FBBF286}"/>
            </a:ext>
          </a:extLst>
        </xdr:cNvPr>
        <xdr:cNvSpPr txBox="1">
          <a:spLocks noChangeArrowheads="1"/>
        </xdr:cNvSpPr>
      </xdr:nvSpPr>
      <xdr:spPr bwMode="auto">
        <a:xfrm>
          <a:off x="3611880" y="14531340"/>
          <a:ext cx="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1440180</xdr:colOff>
      <xdr:row>97</xdr:row>
      <xdr:rowOff>0</xdr:rowOff>
    </xdr:from>
    <xdr:to>
      <xdr:col>1</xdr:col>
      <xdr:colOff>3810</xdr:colOff>
      <xdr:row>98</xdr:row>
      <xdr:rowOff>0</xdr:rowOff>
    </xdr:to>
    <xdr:sp macro="" textlink="">
      <xdr:nvSpPr>
        <xdr:cNvPr id="219433" name="Text Box 25">
          <a:extLst>
            <a:ext uri="{FF2B5EF4-FFF2-40B4-BE49-F238E27FC236}">
              <a16:creationId xmlns:a16="http://schemas.microsoft.com/office/drawing/2014/main" xmlns="" id="{D9C0832D-72F6-42B0-828C-26D3B031273C}"/>
            </a:ext>
          </a:extLst>
        </xdr:cNvPr>
        <xdr:cNvSpPr txBox="1">
          <a:spLocks noChangeArrowheads="1"/>
        </xdr:cNvSpPr>
      </xdr:nvSpPr>
      <xdr:spPr bwMode="auto">
        <a:xfrm>
          <a:off x="815340" y="169697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1440180</xdr:colOff>
      <xdr:row>97</xdr:row>
      <xdr:rowOff>0</xdr:rowOff>
    </xdr:from>
    <xdr:to>
      <xdr:col>1</xdr:col>
      <xdr:colOff>3810</xdr:colOff>
      <xdr:row>98</xdr:row>
      <xdr:rowOff>0</xdr:rowOff>
    </xdr:to>
    <xdr:sp macro="" textlink="">
      <xdr:nvSpPr>
        <xdr:cNvPr id="219434" name="Text Box 26">
          <a:extLst>
            <a:ext uri="{FF2B5EF4-FFF2-40B4-BE49-F238E27FC236}">
              <a16:creationId xmlns:a16="http://schemas.microsoft.com/office/drawing/2014/main" xmlns="" id="{D4FF14CF-5B67-44D9-B42C-EAE0EF91CFB1}"/>
            </a:ext>
          </a:extLst>
        </xdr:cNvPr>
        <xdr:cNvSpPr txBox="1">
          <a:spLocks noChangeArrowheads="1"/>
        </xdr:cNvSpPr>
      </xdr:nvSpPr>
      <xdr:spPr bwMode="auto">
        <a:xfrm>
          <a:off x="815340" y="169697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1440180</xdr:colOff>
      <xdr:row>97</xdr:row>
      <xdr:rowOff>0</xdr:rowOff>
    </xdr:from>
    <xdr:to>
      <xdr:col>1</xdr:col>
      <xdr:colOff>3810</xdr:colOff>
      <xdr:row>98</xdr:row>
      <xdr:rowOff>0</xdr:rowOff>
    </xdr:to>
    <xdr:sp macro="" textlink="">
      <xdr:nvSpPr>
        <xdr:cNvPr id="219435" name="Text Box 27">
          <a:extLst>
            <a:ext uri="{FF2B5EF4-FFF2-40B4-BE49-F238E27FC236}">
              <a16:creationId xmlns:a16="http://schemas.microsoft.com/office/drawing/2014/main" xmlns="" id="{8DEAC7A6-90F1-43E0-B54B-0F39F630E350}"/>
            </a:ext>
          </a:extLst>
        </xdr:cNvPr>
        <xdr:cNvSpPr txBox="1">
          <a:spLocks noChangeArrowheads="1"/>
        </xdr:cNvSpPr>
      </xdr:nvSpPr>
      <xdr:spPr bwMode="auto">
        <a:xfrm>
          <a:off x="815340" y="169697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1440180</xdr:colOff>
      <xdr:row>97</xdr:row>
      <xdr:rowOff>0</xdr:rowOff>
    </xdr:from>
    <xdr:to>
      <xdr:col>1</xdr:col>
      <xdr:colOff>3810</xdr:colOff>
      <xdr:row>98</xdr:row>
      <xdr:rowOff>0</xdr:rowOff>
    </xdr:to>
    <xdr:sp macro="" textlink="">
      <xdr:nvSpPr>
        <xdr:cNvPr id="219436" name="Text Box 28">
          <a:extLst>
            <a:ext uri="{FF2B5EF4-FFF2-40B4-BE49-F238E27FC236}">
              <a16:creationId xmlns:a16="http://schemas.microsoft.com/office/drawing/2014/main" xmlns="" id="{E960781D-ACB1-46D4-AC6F-325DDD0E178E}"/>
            </a:ext>
          </a:extLst>
        </xdr:cNvPr>
        <xdr:cNvSpPr txBox="1">
          <a:spLocks noChangeArrowheads="1"/>
        </xdr:cNvSpPr>
      </xdr:nvSpPr>
      <xdr:spPr bwMode="auto">
        <a:xfrm>
          <a:off x="815340" y="169697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1440180</xdr:colOff>
      <xdr:row>97</xdr:row>
      <xdr:rowOff>0</xdr:rowOff>
    </xdr:from>
    <xdr:to>
      <xdr:col>1</xdr:col>
      <xdr:colOff>3810</xdr:colOff>
      <xdr:row>98</xdr:row>
      <xdr:rowOff>0</xdr:rowOff>
    </xdr:to>
    <xdr:sp macro="" textlink="">
      <xdr:nvSpPr>
        <xdr:cNvPr id="219437" name="Text Box 29">
          <a:extLst>
            <a:ext uri="{FF2B5EF4-FFF2-40B4-BE49-F238E27FC236}">
              <a16:creationId xmlns:a16="http://schemas.microsoft.com/office/drawing/2014/main" xmlns="" id="{44F6C93A-667A-4DBC-902A-35CD1ED58703}"/>
            </a:ext>
          </a:extLst>
        </xdr:cNvPr>
        <xdr:cNvSpPr txBox="1">
          <a:spLocks noChangeArrowheads="1"/>
        </xdr:cNvSpPr>
      </xdr:nvSpPr>
      <xdr:spPr bwMode="auto">
        <a:xfrm>
          <a:off x="815340" y="169697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1440180</xdr:colOff>
      <xdr:row>97</xdr:row>
      <xdr:rowOff>0</xdr:rowOff>
    </xdr:from>
    <xdr:to>
      <xdr:col>1</xdr:col>
      <xdr:colOff>3810</xdr:colOff>
      <xdr:row>98</xdr:row>
      <xdr:rowOff>0</xdr:rowOff>
    </xdr:to>
    <xdr:sp macro="" textlink="">
      <xdr:nvSpPr>
        <xdr:cNvPr id="219438" name="Text Box 30">
          <a:extLst>
            <a:ext uri="{FF2B5EF4-FFF2-40B4-BE49-F238E27FC236}">
              <a16:creationId xmlns:a16="http://schemas.microsoft.com/office/drawing/2014/main" xmlns="" id="{4AE89D8C-1A1F-4A14-B576-8A6F7B6FF213}"/>
            </a:ext>
          </a:extLst>
        </xdr:cNvPr>
        <xdr:cNvSpPr txBox="1">
          <a:spLocks noChangeArrowheads="1"/>
        </xdr:cNvSpPr>
      </xdr:nvSpPr>
      <xdr:spPr bwMode="auto">
        <a:xfrm>
          <a:off x="815340" y="169697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1440180</xdr:colOff>
      <xdr:row>97</xdr:row>
      <xdr:rowOff>0</xdr:rowOff>
    </xdr:from>
    <xdr:to>
      <xdr:col>1</xdr:col>
      <xdr:colOff>3810</xdr:colOff>
      <xdr:row>98</xdr:row>
      <xdr:rowOff>0</xdr:rowOff>
    </xdr:to>
    <xdr:sp macro="" textlink="">
      <xdr:nvSpPr>
        <xdr:cNvPr id="219439" name="Text Box 31">
          <a:extLst>
            <a:ext uri="{FF2B5EF4-FFF2-40B4-BE49-F238E27FC236}">
              <a16:creationId xmlns:a16="http://schemas.microsoft.com/office/drawing/2014/main" xmlns="" id="{DD476278-BD16-4D81-A427-B1B89C93D45E}"/>
            </a:ext>
          </a:extLst>
        </xdr:cNvPr>
        <xdr:cNvSpPr txBox="1">
          <a:spLocks noChangeArrowheads="1"/>
        </xdr:cNvSpPr>
      </xdr:nvSpPr>
      <xdr:spPr bwMode="auto">
        <a:xfrm>
          <a:off x="815340" y="169697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922020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219440" name="Text Box 32">
          <a:extLst>
            <a:ext uri="{FF2B5EF4-FFF2-40B4-BE49-F238E27FC236}">
              <a16:creationId xmlns:a16="http://schemas.microsoft.com/office/drawing/2014/main" xmlns="" id="{9317C71F-7D6A-49E0-AB09-7313C252FA7E}"/>
            </a:ext>
          </a:extLst>
        </xdr:cNvPr>
        <xdr:cNvSpPr txBox="1">
          <a:spLocks noChangeArrowheads="1"/>
        </xdr:cNvSpPr>
      </xdr:nvSpPr>
      <xdr:spPr bwMode="auto">
        <a:xfrm>
          <a:off x="3611880" y="169697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922020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219441" name="Text Box 33">
          <a:extLst>
            <a:ext uri="{FF2B5EF4-FFF2-40B4-BE49-F238E27FC236}">
              <a16:creationId xmlns:a16="http://schemas.microsoft.com/office/drawing/2014/main" xmlns="" id="{38EEBD24-77D0-4A47-9F93-F3D3EF4234A2}"/>
            </a:ext>
          </a:extLst>
        </xdr:cNvPr>
        <xdr:cNvSpPr txBox="1">
          <a:spLocks noChangeArrowheads="1"/>
        </xdr:cNvSpPr>
      </xdr:nvSpPr>
      <xdr:spPr bwMode="auto">
        <a:xfrm>
          <a:off x="3611880" y="169697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0.93915</cdr:x>
      <cdr:y>0.29053</cdr:y>
    </cdr:from>
    <cdr:to>
      <cdr:x>0.98366</cdr:x>
      <cdr:y>0.49459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8827" y="925604"/>
          <a:ext cx="267428" cy="424280"/>
        </a:xfrm>
        <a:prstGeom xmlns:a="http://schemas.openxmlformats.org/drawingml/2006/main" prst="upArrow">
          <a:avLst>
            <a:gd name="adj1" fmla="val 50000"/>
            <a:gd name="adj2" fmla="val 4896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0.9516</cdr:x>
      <cdr:y>0.36883</cdr:y>
    </cdr:from>
    <cdr:to>
      <cdr:x>0.99928</cdr:x>
      <cdr:y>0.56733</cdr:y>
    </cdr:to>
    <cdr:sp macro="" textlink="">
      <cdr:nvSpPr>
        <cdr:cNvPr id="3078" name="AutoShap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3606" y="756455"/>
          <a:ext cx="237844" cy="441807"/>
        </a:xfrm>
        <a:prstGeom xmlns:a="http://schemas.openxmlformats.org/drawingml/2006/main" prst="downArrow">
          <a:avLst>
            <a:gd name="adj1" fmla="val 50000"/>
            <a:gd name="adj2" fmla="val 4643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0.96375</cdr:x>
      <cdr:y>0.43525</cdr:y>
    </cdr:from>
    <cdr:to>
      <cdr:x>0.96424</cdr:x>
      <cdr:y>0.43859</cdr:y>
    </cdr:to>
    <cdr:sp macro="" textlink="">
      <cdr:nvSpPr>
        <cdr:cNvPr id="4100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0832" y="812764"/>
          <a:ext cx="228893" cy="506064"/>
        </a:xfrm>
        <a:prstGeom xmlns:a="http://schemas.openxmlformats.org/drawingml/2006/main" prst="downArrow">
          <a:avLst>
            <a:gd name="adj1" fmla="val 50000"/>
            <a:gd name="adj2" fmla="val 5527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1415\Downloads\2023%20Survey%20Output%20for%20Agency%20Maps%20with%20Calcs%20with%20CW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TRP Raw Data"/>
      <sheetName val="Summary by Filter"/>
    </sheetNames>
    <sheetDataSet>
      <sheetData sheetId="0"/>
      <sheetData sheetId="1">
        <row r="7">
          <cell r="B7">
            <v>44264.159999999589</v>
          </cell>
          <cell r="C7">
            <v>0.46966170770603366</v>
          </cell>
        </row>
        <row r="8">
          <cell r="B8">
            <v>2386.7400000000084</v>
          </cell>
          <cell r="C8">
            <v>2.5324334275185909E-2</v>
          </cell>
        </row>
        <row r="9">
          <cell r="B9">
            <v>161</v>
          </cell>
          <cell r="C9">
            <v>1.70827899909706E-3</v>
          </cell>
        </row>
        <row r="10">
          <cell r="B10">
            <v>1432</v>
          </cell>
          <cell r="C10">
            <v>1.5194133706254597E-2</v>
          </cell>
        </row>
        <row r="11">
          <cell r="B11">
            <v>3530</v>
          </cell>
          <cell r="C11">
            <v>3.7454812837345475E-2</v>
          </cell>
        </row>
        <row r="12">
          <cell r="B12">
            <v>3039</v>
          </cell>
          <cell r="C12">
            <v>3.2245092411527738E-2</v>
          </cell>
        </row>
        <row r="13">
          <cell r="B13">
            <v>263</v>
          </cell>
          <cell r="C13">
            <v>2.7905427128107254E-3</v>
          </cell>
        </row>
        <row r="14">
          <cell r="B14">
            <v>38516</v>
          </cell>
          <cell r="C14">
            <v>0.40867126664113268</v>
          </cell>
        </row>
        <row r="15">
          <cell r="B15">
            <v>437</v>
          </cell>
          <cell r="C15">
            <v>4.6367572832634483E-3</v>
          </cell>
        </row>
        <row r="16">
          <cell r="B16">
            <v>218</v>
          </cell>
          <cell r="C16">
            <v>2.313073427348814E-3</v>
          </cell>
        </row>
        <row r="17">
          <cell r="B17">
            <v>94246.899999999587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5"/>
  <sheetViews>
    <sheetView showGridLines="0" tabSelected="1" topLeftCell="A14" zoomScaleNormal="100" zoomScaleSheetLayoutView="100" workbookViewId="0">
      <selection activeCell="F103" sqref="F103"/>
    </sheetView>
  </sheetViews>
  <sheetFormatPr defaultColWidth="11.42578125" defaultRowHeight="12"/>
  <cols>
    <col min="1" max="1" width="13.42578125" style="3" customWidth="1"/>
    <col min="2" max="2" width="11.7109375" style="3" customWidth="1"/>
    <col min="3" max="7" width="11.42578125" style="3" customWidth="1"/>
    <col min="8" max="8" width="12.5703125" style="3" customWidth="1"/>
    <col min="9" max="9" width="11.42578125" style="3" customWidth="1"/>
    <col min="10" max="13" width="11.42578125" style="4" customWidth="1"/>
    <col min="14" max="49" width="5.140625" style="4" customWidth="1"/>
    <col min="50" max="56" width="11.42578125" style="4" customWidth="1"/>
    <col min="57" max="16384" width="11.42578125" style="3"/>
  </cols>
  <sheetData>
    <row r="1" spans="1:56" ht="15" customHeight="1"/>
    <row r="2" spans="1:56" ht="22.5">
      <c r="A2" s="77" t="s">
        <v>27</v>
      </c>
      <c r="B2" s="77"/>
      <c r="C2" s="77"/>
      <c r="D2" s="77"/>
      <c r="E2" s="77"/>
      <c r="F2" s="77"/>
      <c r="G2" s="77"/>
      <c r="H2" s="78"/>
      <c r="I2" s="78"/>
      <c r="J2" s="5"/>
    </row>
    <row r="3" spans="1:56" ht="15.75" customHeight="1">
      <c r="A3" s="79" t="s">
        <v>36</v>
      </c>
      <c r="B3" s="79"/>
      <c r="C3" s="79"/>
      <c r="D3" s="79"/>
      <c r="E3" s="79"/>
      <c r="F3" s="79"/>
      <c r="G3" s="79"/>
      <c r="H3" s="78"/>
      <c r="I3" s="78"/>
      <c r="J3" s="5"/>
    </row>
    <row r="4" spans="1:56" ht="6.75" customHeight="1">
      <c r="F4" s="6"/>
    </row>
    <row r="5" spans="1:56" ht="13.5" thickBot="1">
      <c r="F5" s="6"/>
    </row>
    <row r="6" spans="1:56" s="1" customFormat="1" ht="15.75" thickBot="1">
      <c r="A6" s="7" t="s">
        <v>0</v>
      </c>
      <c r="B6" s="8">
        <v>2018</v>
      </c>
      <c r="C6" s="8">
        <v>2019</v>
      </c>
      <c r="D6" s="8">
        <v>2020</v>
      </c>
      <c r="E6" s="69">
        <v>2021</v>
      </c>
      <c r="F6" s="69">
        <v>2022</v>
      </c>
      <c r="G6" s="69">
        <v>2023</v>
      </c>
      <c r="H6" s="70">
        <v>2024</v>
      </c>
      <c r="I6" s="6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56" s="1" customFormat="1" ht="15.75" thickBot="1">
      <c r="A7" s="37" t="s">
        <v>1</v>
      </c>
      <c r="B7" s="64">
        <v>0.91669999999999996</v>
      </c>
      <c r="C7" s="64">
        <v>0.66669999999999996</v>
      </c>
      <c r="D7" s="65">
        <v>1</v>
      </c>
      <c r="E7" s="65">
        <v>1</v>
      </c>
      <c r="F7" s="65">
        <v>1</v>
      </c>
      <c r="G7" s="65">
        <v>1</v>
      </c>
      <c r="H7" s="66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56" ht="15" customHeight="1">
      <c r="D8" s="9"/>
    </row>
    <row r="9" spans="1:56" ht="15" customHeight="1">
      <c r="D9" s="9"/>
    </row>
    <row r="10" spans="1:56" ht="18.75">
      <c r="A10" s="80" t="s">
        <v>2</v>
      </c>
      <c r="B10" s="80"/>
      <c r="C10" s="80"/>
      <c r="D10" s="80"/>
      <c r="E10" s="80"/>
      <c r="F10" s="80"/>
      <c r="G10" s="80"/>
      <c r="H10" s="81"/>
      <c r="I10" s="81"/>
    </row>
    <row r="11" spans="1:56" ht="12" customHeight="1" thickBot="1">
      <c r="A11" s="74"/>
      <c r="B11" s="74"/>
      <c r="C11" s="74"/>
      <c r="D11" s="74"/>
      <c r="E11" s="74"/>
      <c r="F11" s="74"/>
      <c r="G11" s="74"/>
      <c r="H11" s="10"/>
    </row>
    <row r="12" spans="1:56" s="1" customFormat="1" ht="15.75" thickBot="1">
      <c r="B12" s="85" t="s">
        <v>3</v>
      </c>
      <c r="C12" s="86"/>
      <c r="D12" s="87"/>
      <c r="E12" s="85" t="s">
        <v>4</v>
      </c>
      <c r="F12" s="88"/>
      <c r="G12" s="89"/>
      <c r="H12" s="11" t="s">
        <v>5</v>
      </c>
      <c r="I12" s="83" t="s">
        <v>6</v>
      </c>
      <c r="J12" s="7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6" s="1" customFormat="1" ht="15.75" thickBot="1">
      <c r="A13" s="12"/>
      <c r="B13" s="13" t="s">
        <v>7</v>
      </c>
      <c r="C13" s="14" t="s">
        <v>8</v>
      </c>
      <c r="D13" s="15" t="s">
        <v>9</v>
      </c>
      <c r="E13" s="16" t="s">
        <v>7</v>
      </c>
      <c r="F13" s="14" t="s">
        <v>8</v>
      </c>
      <c r="G13" s="15" t="s">
        <v>9</v>
      </c>
      <c r="H13" s="17" t="s">
        <v>10</v>
      </c>
      <c r="I13" s="1" t="s">
        <v>11</v>
      </c>
      <c r="J13" s="1" t="s">
        <v>12</v>
      </c>
      <c r="K13" s="2"/>
      <c r="L13" s="2"/>
      <c r="M13" s="2"/>
      <c r="N13" s="2"/>
      <c r="O13" s="2"/>
      <c r="P13" s="2"/>
      <c r="Q13" s="2"/>
      <c r="R13" s="2"/>
      <c r="S13" s="2"/>
      <c r="T13" s="18"/>
      <c r="U13" s="2"/>
      <c r="V13" s="2"/>
      <c r="W13" s="2"/>
      <c r="X13" s="18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6" ht="15.75" thickBot="1">
      <c r="A14" s="8">
        <v>2018</v>
      </c>
      <c r="B14" s="67">
        <v>0.6</v>
      </c>
      <c r="C14" s="67">
        <v>0.67800000000000005</v>
      </c>
      <c r="D14" s="67">
        <v>0.16300000000000001</v>
      </c>
      <c r="E14" s="67">
        <v>0.6</v>
      </c>
      <c r="F14" s="67">
        <v>0.56259999999999999</v>
      </c>
      <c r="G14" s="67">
        <v>0.155</v>
      </c>
      <c r="H14" s="19" t="s">
        <v>34</v>
      </c>
      <c r="I14" s="50">
        <v>0.75929999999999997</v>
      </c>
      <c r="J14" s="50">
        <v>0.71540000000000004</v>
      </c>
      <c r="T14" s="20"/>
      <c r="U14" s="21"/>
      <c r="X14" s="20"/>
      <c r="Y14" s="21"/>
    </row>
    <row r="15" spans="1:56" ht="15.75" thickBot="1">
      <c r="A15" s="8">
        <v>2019</v>
      </c>
      <c r="B15" s="67">
        <v>0.6</v>
      </c>
      <c r="C15" s="67">
        <v>0.57499999999999996</v>
      </c>
      <c r="D15" s="67">
        <f t="shared" ref="D15:D19" si="0">(C15-C14)/C14</f>
        <v>-0.15191740412979363</v>
      </c>
      <c r="E15" s="67">
        <v>0.6</v>
      </c>
      <c r="F15" s="67">
        <v>0.48749999999999999</v>
      </c>
      <c r="G15" s="67">
        <f t="shared" ref="G15:G19" si="1">(F15-F14)/F14</f>
        <v>-0.13348738002132954</v>
      </c>
      <c r="H15" s="56" t="s">
        <v>26</v>
      </c>
      <c r="I15" s="50">
        <v>0.73650000000000004</v>
      </c>
      <c r="J15" s="50">
        <v>0.69230000000000003</v>
      </c>
      <c r="T15" s="22"/>
      <c r="X15" s="22"/>
    </row>
    <row r="16" spans="1:56" s="51" customFormat="1" ht="15.75" thickBot="1">
      <c r="A16" s="57">
        <v>2020</v>
      </c>
      <c r="B16" s="58">
        <v>0.6</v>
      </c>
      <c r="C16" s="59">
        <v>0.54400000000000004</v>
      </c>
      <c r="D16" s="60">
        <f t="shared" si="0"/>
        <v>-5.391304347826073E-2</v>
      </c>
      <c r="E16" s="58">
        <v>0.6</v>
      </c>
      <c r="F16" s="59">
        <v>0.46949999999999997</v>
      </c>
      <c r="G16" s="60">
        <f t="shared" si="1"/>
        <v>-3.6923076923076954E-2</v>
      </c>
      <c r="H16" s="61" t="s">
        <v>26</v>
      </c>
      <c r="I16" s="50">
        <v>0.73699999999999999</v>
      </c>
      <c r="J16" s="50">
        <v>0.70799999999999996</v>
      </c>
      <c r="K16" s="21"/>
      <c r="L16" s="21"/>
      <c r="M16" s="21"/>
      <c r="N16" s="21"/>
      <c r="O16" s="21"/>
      <c r="P16" s="21"/>
      <c r="Q16" s="21"/>
      <c r="R16" s="21"/>
      <c r="S16" s="21"/>
      <c r="T16" s="20"/>
      <c r="U16" s="21"/>
      <c r="V16" s="21"/>
      <c r="W16" s="21"/>
      <c r="X16" s="20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</row>
    <row r="17" spans="1:56" s="51" customFormat="1" ht="15.75" thickBot="1">
      <c r="A17" s="57">
        <v>2021</v>
      </c>
      <c r="B17" s="58">
        <v>0.6</v>
      </c>
      <c r="C17" s="59">
        <v>0.62</v>
      </c>
      <c r="D17" s="60">
        <f t="shared" si="0"/>
        <v>0.1397058823529411</v>
      </c>
      <c r="E17" s="58">
        <v>0.6</v>
      </c>
      <c r="F17" s="59">
        <v>0.55700000000000005</v>
      </c>
      <c r="G17" s="60">
        <f t="shared" si="1"/>
        <v>0.18636847710330157</v>
      </c>
      <c r="H17" s="61" t="s">
        <v>26</v>
      </c>
      <c r="I17" s="50">
        <v>0.48730000000000001</v>
      </c>
      <c r="J17" s="50">
        <v>0.4672</v>
      </c>
      <c r="K17" s="21"/>
      <c r="L17" s="21"/>
      <c r="M17" s="21"/>
      <c r="N17" s="21"/>
      <c r="O17" s="21"/>
      <c r="P17" s="21"/>
      <c r="Q17" s="21"/>
      <c r="R17" s="21"/>
      <c r="S17" s="21"/>
      <c r="T17" s="20"/>
      <c r="U17" s="21"/>
      <c r="V17" s="21"/>
      <c r="W17" s="21"/>
      <c r="X17" s="20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</row>
    <row r="18" spans="1:56" ht="15.75" thickBot="1">
      <c r="A18" s="57">
        <v>2022</v>
      </c>
      <c r="B18" s="58">
        <v>0.6</v>
      </c>
      <c r="C18" s="59">
        <v>0.54730000000000001</v>
      </c>
      <c r="D18" s="60">
        <f t="shared" si="0"/>
        <v>-0.11725806451612901</v>
      </c>
      <c r="E18" s="58">
        <v>0.6</v>
      </c>
      <c r="F18" s="59">
        <v>0.4607</v>
      </c>
      <c r="G18" s="60">
        <f t="shared" si="1"/>
        <v>-0.17289048473967691</v>
      </c>
      <c r="H18" s="61" t="s">
        <v>26</v>
      </c>
      <c r="I18" s="50">
        <v>0.50949999999999995</v>
      </c>
      <c r="J18" s="50">
        <v>0.51470000000000005</v>
      </c>
      <c r="T18" s="20"/>
      <c r="U18" s="21"/>
      <c r="X18" s="20"/>
      <c r="Y18" s="21"/>
    </row>
    <row r="19" spans="1:56" ht="15.75" thickBot="1">
      <c r="A19" s="57">
        <v>2023</v>
      </c>
      <c r="B19" s="58">
        <v>0.6</v>
      </c>
      <c r="C19" s="59">
        <v>0.30620000000000003</v>
      </c>
      <c r="D19" s="60">
        <f t="shared" si="0"/>
        <v>-0.44052621962360677</v>
      </c>
      <c r="E19" s="58">
        <v>0.6</v>
      </c>
      <c r="F19" s="59">
        <v>0.25219999999999998</v>
      </c>
      <c r="G19" s="60">
        <f t="shared" si="1"/>
        <v>-0.4525721727805514</v>
      </c>
      <c r="H19" s="61" t="s">
        <v>26</v>
      </c>
      <c r="I19" s="90">
        <v>0.4698</v>
      </c>
      <c r="J19" s="90">
        <v>0.45379999999999998</v>
      </c>
      <c r="T19" s="20"/>
      <c r="U19" s="21"/>
      <c r="X19" s="20"/>
      <c r="Y19" s="21"/>
    </row>
    <row r="20" spans="1:56" ht="15.75" thickBot="1">
      <c r="A20" s="55">
        <v>2024</v>
      </c>
      <c r="B20" s="52">
        <v>0.6</v>
      </c>
      <c r="C20" s="53">
        <v>0.32</v>
      </c>
      <c r="D20" s="54">
        <f t="shared" ref="D20" si="2">(C20-C19)/C19</f>
        <v>4.5068582625734738E-2</v>
      </c>
      <c r="E20" s="52">
        <v>0.34</v>
      </c>
      <c r="F20" s="53">
        <v>0.25219999999999998</v>
      </c>
      <c r="G20" s="54">
        <f t="shared" ref="G20" si="3">(F20-F19)/F19</f>
        <v>0</v>
      </c>
      <c r="H20" s="61" t="s">
        <v>26</v>
      </c>
      <c r="I20" s="73">
        <v>0.45800000000000002</v>
      </c>
      <c r="J20" s="73">
        <v>0.42049999999999998</v>
      </c>
      <c r="T20" s="20"/>
      <c r="U20" s="21"/>
      <c r="X20" s="20"/>
      <c r="Y20" s="21"/>
    </row>
    <row r="21" spans="1:56">
      <c r="T21" s="20"/>
      <c r="U21" s="21"/>
      <c r="X21" s="20"/>
      <c r="Y21" s="21"/>
    </row>
    <row r="22" spans="1:56">
      <c r="T22" s="20"/>
      <c r="U22" s="21"/>
      <c r="X22" s="20"/>
      <c r="Y22" s="21"/>
    </row>
    <row r="23" spans="1:56">
      <c r="T23" s="20"/>
      <c r="U23" s="21"/>
      <c r="X23" s="20"/>
      <c r="Y23" s="21"/>
    </row>
    <row r="24" spans="1:56">
      <c r="T24" s="20"/>
      <c r="U24" s="21"/>
      <c r="X24" s="20"/>
      <c r="Y24" s="21"/>
    </row>
    <row r="25" spans="1:56">
      <c r="T25" s="20"/>
      <c r="U25" s="21"/>
      <c r="X25" s="20"/>
      <c r="Y25" s="21"/>
    </row>
    <row r="26" spans="1:56">
      <c r="K26" s="46"/>
      <c r="T26" s="20"/>
      <c r="U26" s="21"/>
      <c r="X26" s="20"/>
      <c r="Y26" s="21"/>
    </row>
    <row r="27" spans="1:56">
      <c r="L27" s="21"/>
      <c r="M27" s="21"/>
    </row>
    <row r="29" spans="1:56">
      <c r="W29" s="22"/>
    </row>
    <row r="30" spans="1:56">
      <c r="W30" s="22"/>
    </row>
    <row r="31" spans="1:56">
      <c r="W31" s="22"/>
    </row>
    <row r="32" spans="1:56">
      <c r="W32" s="22"/>
    </row>
    <row r="33" spans="23:23">
      <c r="W33" s="22"/>
    </row>
    <row r="34" spans="23:23">
      <c r="W34" s="22"/>
    </row>
    <row r="51" spans="1:44" ht="12" customHeight="1"/>
    <row r="52" spans="1:44" ht="18.95" customHeight="1">
      <c r="A52" s="82" t="s">
        <v>13</v>
      </c>
      <c r="B52" s="82"/>
      <c r="C52" s="82"/>
      <c r="D52" s="82"/>
      <c r="E52" s="82"/>
      <c r="F52" s="82"/>
      <c r="G52" s="82"/>
      <c r="H52" s="81"/>
      <c r="I52" s="81"/>
    </row>
    <row r="53" spans="1:44" ht="12.75" thickBot="1"/>
    <row r="54" spans="1:44" s="6" customFormat="1" ht="14.1" customHeight="1" thickBot="1">
      <c r="B54" s="75">
        <v>2020</v>
      </c>
      <c r="C54" s="76"/>
      <c r="D54" s="75">
        <v>2021</v>
      </c>
      <c r="E54" s="76"/>
      <c r="F54" s="75">
        <v>2022</v>
      </c>
      <c r="G54" s="76"/>
      <c r="H54" s="75">
        <v>2023</v>
      </c>
      <c r="I54" s="76"/>
      <c r="J54" s="75">
        <v>2024</v>
      </c>
      <c r="K54" s="76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</row>
    <row r="55" spans="1:44" s="6" customFormat="1" ht="13.5" thickBot="1">
      <c r="A55" s="47" t="s">
        <v>14</v>
      </c>
      <c r="B55" s="24" t="s">
        <v>15</v>
      </c>
      <c r="C55" s="15" t="s">
        <v>16</v>
      </c>
      <c r="D55" s="24" t="s">
        <v>15</v>
      </c>
      <c r="E55" s="15" t="s">
        <v>16</v>
      </c>
      <c r="F55" s="24" t="s">
        <v>15</v>
      </c>
      <c r="G55" s="15" t="s">
        <v>16</v>
      </c>
      <c r="H55" s="24" t="s">
        <v>15</v>
      </c>
      <c r="I55" s="15" t="s">
        <v>16</v>
      </c>
      <c r="J55" s="24" t="s">
        <v>15</v>
      </c>
      <c r="K55" s="15" t="s">
        <v>16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4" s="6" customFormat="1" ht="12.75">
      <c r="A56" s="29" t="s">
        <v>17</v>
      </c>
      <c r="B56" s="26">
        <v>27.2</v>
      </c>
      <c r="C56" s="27">
        <f>B56/B66</f>
        <v>0.54400000000000004</v>
      </c>
      <c r="D56" s="26">
        <v>34.1</v>
      </c>
      <c r="E56" s="27">
        <v>0.62</v>
      </c>
      <c r="F56" s="26">
        <v>30.1</v>
      </c>
      <c r="G56" s="27">
        <v>0.62</v>
      </c>
      <c r="H56" s="26">
        <f>'[1]Summary by Filter'!B7</f>
        <v>44264.159999999589</v>
      </c>
      <c r="I56" s="27">
        <f>'[1]Summary by Filter'!C7</f>
        <v>0.46966170770603366</v>
      </c>
      <c r="J56" s="26">
        <v>21</v>
      </c>
      <c r="K56" s="27">
        <v>0.42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4" s="6" customFormat="1" ht="12.75">
      <c r="A57" s="29" t="s">
        <v>23</v>
      </c>
      <c r="B57" s="30">
        <v>5.8</v>
      </c>
      <c r="C57" s="31">
        <f>B57/B66</f>
        <v>0.11599999999999999</v>
      </c>
      <c r="D57" s="30">
        <v>2.9</v>
      </c>
      <c r="E57" s="31">
        <v>5.2727272727272727E-2</v>
      </c>
      <c r="F57" s="30">
        <v>2.9</v>
      </c>
      <c r="G57" s="31">
        <v>5.2727272727272727E-2</v>
      </c>
      <c r="H57" s="30">
        <f>'[1]Summary by Filter'!B8</f>
        <v>2386.7400000000084</v>
      </c>
      <c r="I57" s="31">
        <f>'[1]Summary by Filter'!C8</f>
        <v>2.5324334275185909E-2</v>
      </c>
      <c r="J57" s="30">
        <v>4</v>
      </c>
      <c r="K57" s="31">
        <v>0.08</v>
      </c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4" s="6" customFormat="1" ht="12.75">
      <c r="A58" s="29" t="s">
        <v>20</v>
      </c>
      <c r="B58" s="30">
        <v>0</v>
      </c>
      <c r="C58" s="31">
        <f>B58/B66</f>
        <v>0</v>
      </c>
      <c r="D58" s="30">
        <v>0</v>
      </c>
      <c r="E58" s="31">
        <v>0</v>
      </c>
      <c r="F58" s="30">
        <v>0</v>
      </c>
      <c r="G58" s="31">
        <v>0</v>
      </c>
      <c r="H58" s="30">
        <f>'[1]Summary by Filter'!B9</f>
        <v>161</v>
      </c>
      <c r="I58" s="31">
        <f>'[1]Summary by Filter'!C9</f>
        <v>1.70827899909706E-3</v>
      </c>
      <c r="J58" s="30">
        <v>3</v>
      </c>
      <c r="K58" s="31">
        <v>0.06</v>
      </c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4" s="6" customFormat="1" ht="12.75">
      <c r="A59" s="29" t="s">
        <v>18</v>
      </c>
      <c r="B59" s="30">
        <v>4</v>
      </c>
      <c r="C59" s="31">
        <f>B59/B66</f>
        <v>0.08</v>
      </c>
      <c r="D59" s="30">
        <v>0</v>
      </c>
      <c r="E59" s="31">
        <v>0</v>
      </c>
      <c r="F59" s="30">
        <v>0</v>
      </c>
      <c r="G59" s="31">
        <v>0</v>
      </c>
      <c r="H59" s="30">
        <f>'[1]Summary by Filter'!B10</f>
        <v>1432</v>
      </c>
      <c r="I59" s="31">
        <f>'[1]Summary by Filter'!C10</f>
        <v>1.5194133706254597E-2</v>
      </c>
      <c r="J59" s="30">
        <v>0</v>
      </c>
      <c r="K59" s="31">
        <v>0</v>
      </c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4" s="6" customFormat="1" ht="12.75">
      <c r="A60" s="29" t="s">
        <v>19</v>
      </c>
      <c r="B60" s="30">
        <v>13</v>
      </c>
      <c r="C60" s="31">
        <f>B60/B66</f>
        <v>0.26</v>
      </c>
      <c r="D60" s="30">
        <v>2</v>
      </c>
      <c r="E60" s="31">
        <v>3.6363636363636362E-2</v>
      </c>
      <c r="F60" s="30">
        <v>0</v>
      </c>
      <c r="G60" s="31">
        <v>3.6363636363636362E-2</v>
      </c>
      <c r="H60" s="30">
        <f>'[1]Summary by Filter'!B11</f>
        <v>3530</v>
      </c>
      <c r="I60" s="31">
        <f>'[1]Summary by Filter'!C11</f>
        <v>3.7454812837345475E-2</v>
      </c>
      <c r="J60" s="30">
        <v>1</v>
      </c>
      <c r="K60" s="31">
        <v>0.02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4" s="6" customFormat="1" ht="12.75" customHeight="1">
      <c r="A61" s="32" t="s">
        <v>24</v>
      </c>
      <c r="B61" s="30">
        <v>0</v>
      </c>
      <c r="C61" s="31">
        <f>B61/B66</f>
        <v>0</v>
      </c>
      <c r="D61" s="30">
        <v>0</v>
      </c>
      <c r="E61" s="31">
        <v>0</v>
      </c>
      <c r="F61" s="30">
        <v>5</v>
      </c>
      <c r="G61" s="31">
        <v>0</v>
      </c>
      <c r="H61" s="30">
        <f>'[1]Summary by Filter'!B12</f>
        <v>3039</v>
      </c>
      <c r="I61" s="31">
        <f>'[1]Summary by Filter'!C12</f>
        <v>3.2245092411527738E-2</v>
      </c>
      <c r="J61" s="30">
        <v>3</v>
      </c>
      <c r="K61" s="31">
        <v>0.06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  <row r="62" spans="1:44" s="6" customFormat="1" ht="12.75">
      <c r="A62" s="29" t="s">
        <v>29</v>
      </c>
      <c r="B62" s="30">
        <v>0</v>
      </c>
      <c r="C62" s="31">
        <f>B62/B66</f>
        <v>0</v>
      </c>
      <c r="D62" s="30">
        <v>0</v>
      </c>
      <c r="E62" s="31">
        <v>0</v>
      </c>
      <c r="F62" s="30">
        <v>0</v>
      </c>
      <c r="G62" s="31">
        <v>0</v>
      </c>
      <c r="H62" s="30">
        <f>'[1]Summary by Filter'!B13</f>
        <v>263</v>
      </c>
      <c r="I62" s="31">
        <f>'[1]Summary by Filter'!C13</f>
        <v>2.7905427128107254E-3</v>
      </c>
      <c r="J62" s="30">
        <v>0</v>
      </c>
      <c r="K62" s="31">
        <v>0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</row>
    <row r="63" spans="1:44" s="6" customFormat="1" ht="12.75">
      <c r="A63" s="29" t="s">
        <v>28</v>
      </c>
      <c r="B63" s="30">
        <v>0</v>
      </c>
      <c r="C63" s="31">
        <f>B63/B66</f>
        <v>0</v>
      </c>
      <c r="D63" s="30">
        <v>16</v>
      </c>
      <c r="E63" s="31">
        <v>0.29090909090909089</v>
      </c>
      <c r="F63" s="30">
        <v>17</v>
      </c>
      <c r="G63" s="31">
        <v>0.29090909090909089</v>
      </c>
      <c r="H63" s="30">
        <f>'[1]Summary by Filter'!B14</f>
        <v>38516</v>
      </c>
      <c r="I63" s="31">
        <f>'[1]Summary by Filter'!C14</f>
        <v>0.40867126664113268</v>
      </c>
      <c r="J63" s="30">
        <v>18</v>
      </c>
      <c r="K63" s="31">
        <v>0.36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</row>
    <row r="64" spans="1:44" s="6" customFormat="1" ht="12.75">
      <c r="A64" s="29" t="s">
        <v>22</v>
      </c>
      <c r="B64" s="30">
        <v>0</v>
      </c>
      <c r="C64" s="31">
        <f>B64/B66</f>
        <v>0</v>
      </c>
      <c r="D64" s="30">
        <v>0</v>
      </c>
      <c r="E64" s="31">
        <v>0</v>
      </c>
      <c r="F64" s="30">
        <v>0</v>
      </c>
      <c r="G64" s="31">
        <v>0</v>
      </c>
      <c r="H64" s="30">
        <f>'[1]Summary by Filter'!B15</f>
        <v>437</v>
      </c>
      <c r="I64" s="31">
        <f>'[1]Summary by Filter'!C15</f>
        <v>4.6367572832634483E-3</v>
      </c>
      <c r="J64" s="30">
        <v>0</v>
      </c>
      <c r="K64" s="31">
        <v>0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56" s="6" customFormat="1" ht="12.75">
      <c r="A65" s="29" t="s">
        <v>21</v>
      </c>
      <c r="B65" s="30">
        <v>0</v>
      </c>
      <c r="C65" s="31">
        <f>B65/B66</f>
        <v>0</v>
      </c>
      <c r="D65" s="30">
        <v>0</v>
      </c>
      <c r="E65" s="31">
        <v>0</v>
      </c>
      <c r="F65" s="30">
        <v>0</v>
      </c>
      <c r="G65" s="31">
        <v>0</v>
      </c>
      <c r="H65" s="30">
        <f>'[1]Summary by Filter'!B16</f>
        <v>218</v>
      </c>
      <c r="I65" s="31">
        <f>'[1]Summary by Filter'!C16</f>
        <v>2.313073427348814E-3</v>
      </c>
      <c r="J65" s="30">
        <v>0</v>
      </c>
      <c r="K65" s="31">
        <v>0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56" s="6" customFormat="1" ht="13.5" thickBot="1">
      <c r="A66" s="29" t="s">
        <v>25</v>
      </c>
      <c r="B66" s="48">
        <f t="shared" ref="B66:G66" si="4">SUM(B56:B65)</f>
        <v>50</v>
      </c>
      <c r="C66" s="49">
        <f t="shared" si="4"/>
        <v>1</v>
      </c>
      <c r="D66" s="48">
        <f t="shared" si="4"/>
        <v>55</v>
      </c>
      <c r="E66" s="49">
        <f t="shared" si="4"/>
        <v>1</v>
      </c>
      <c r="F66" s="48">
        <f t="shared" si="4"/>
        <v>55</v>
      </c>
      <c r="G66" s="49">
        <f t="shared" si="4"/>
        <v>1</v>
      </c>
      <c r="H66" s="48">
        <f>'[1]Summary by Filter'!B17</f>
        <v>94246.899999999587</v>
      </c>
      <c r="I66" s="49">
        <v>1</v>
      </c>
      <c r="J66" s="48">
        <f>SUM(J56:J65)</f>
        <v>50</v>
      </c>
      <c r="K66" s="49">
        <v>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</row>
    <row r="67" spans="1:56" s="6" customFormat="1" ht="12.75">
      <c r="A67" s="33"/>
      <c r="B67" s="34"/>
      <c r="C67" s="35"/>
      <c r="D67" s="36"/>
      <c r="E67" s="28"/>
      <c r="F67" s="36"/>
      <c r="G67" s="28"/>
      <c r="H67" s="28"/>
      <c r="J67" s="91">
        <f>SUM(J56:J65)</f>
        <v>50</v>
      </c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</row>
    <row r="68" spans="1:56" s="6" customFormat="1" ht="12.75">
      <c r="A68" s="33"/>
      <c r="B68" s="34"/>
      <c r="C68" s="35"/>
      <c r="D68" s="36"/>
      <c r="E68" s="28"/>
      <c r="F68" s="36"/>
      <c r="G68" s="28"/>
      <c r="H68" s="28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6" s="6" customFormat="1" ht="12.75">
      <c r="A69" s="33"/>
      <c r="B69" s="34"/>
      <c r="C69" s="35"/>
      <c r="D69" s="36"/>
      <c r="E69" s="28"/>
      <c r="F69" s="36"/>
      <c r="G69" s="28"/>
      <c r="H69" s="28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6" s="6" customFormat="1" ht="12.75">
      <c r="A70" s="33"/>
      <c r="B70" s="34"/>
      <c r="C70" s="35"/>
      <c r="D70" s="36"/>
      <c r="E70" s="28"/>
      <c r="F70" s="36"/>
      <c r="G70" s="28"/>
      <c r="H70" s="28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6" s="6" customFormat="1" ht="12.75">
      <c r="A71" s="33"/>
      <c r="B71" s="34"/>
      <c r="C71" s="35"/>
      <c r="D71" s="36"/>
      <c r="E71" s="28"/>
      <c r="F71" s="36"/>
      <c r="G71" s="28"/>
      <c r="H71" s="28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6" s="6" customFormat="1" ht="12.75">
      <c r="A72" s="33"/>
      <c r="B72" s="34"/>
      <c r="C72" s="35"/>
      <c r="D72" s="36"/>
      <c r="E72" s="28"/>
      <c r="F72" s="36"/>
      <c r="G72" s="28"/>
      <c r="H72" s="28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5" spans="1:56">
      <c r="M75" s="4" t="s">
        <v>37</v>
      </c>
    </row>
    <row r="86" spans="2:56" ht="42.75" customHeight="1">
      <c r="B86" s="84" t="s">
        <v>30</v>
      </c>
      <c r="C86" s="84"/>
      <c r="D86" s="84"/>
      <c r="E86" s="84"/>
      <c r="F86" s="84"/>
      <c r="G86" s="4"/>
      <c r="H86" s="4"/>
      <c r="I86" s="4"/>
      <c r="BB86" s="3"/>
      <c r="BC86" s="3"/>
      <c r="BD86" s="3"/>
    </row>
    <row r="87" spans="2:56" ht="12.75" thickBot="1">
      <c r="F87" s="4"/>
      <c r="G87" s="4"/>
      <c r="H87" s="4"/>
      <c r="I87" s="4"/>
      <c r="BA87" s="3"/>
      <c r="BB87" s="3"/>
      <c r="BC87" s="3"/>
      <c r="BD87" s="3"/>
    </row>
    <row r="88" spans="2:56" s="6" customFormat="1" ht="13.5" thickBot="1">
      <c r="D88" s="37">
        <v>2020</v>
      </c>
      <c r="E88" s="37">
        <v>2021</v>
      </c>
      <c r="F88" s="37">
        <v>2022</v>
      </c>
      <c r="G88" s="37">
        <v>2023</v>
      </c>
      <c r="H88" s="37">
        <v>2024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</row>
    <row r="89" spans="2:56" s="6" customFormat="1" ht="13.5" thickBot="1">
      <c r="B89" s="29" t="s">
        <v>23</v>
      </c>
      <c r="C89" s="38"/>
      <c r="D89" s="39">
        <v>1</v>
      </c>
      <c r="E89" s="63">
        <v>1</v>
      </c>
      <c r="F89" s="63">
        <v>1</v>
      </c>
      <c r="G89" s="63">
        <v>1</v>
      </c>
      <c r="H89" s="63">
        <v>1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2:56" s="6" customFormat="1" ht="12.75">
      <c r="B90" s="29" t="s">
        <v>20</v>
      </c>
      <c r="C90" s="40"/>
      <c r="D90" s="39">
        <v>0</v>
      </c>
      <c r="E90" s="62">
        <v>0</v>
      </c>
      <c r="F90" s="62">
        <v>0</v>
      </c>
      <c r="G90" s="62">
        <v>0</v>
      </c>
      <c r="H90" s="62">
        <f>'[1]Summary by Filter'!C20</f>
        <v>0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2:56" s="6" customFormat="1" ht="12.75">
      <c r="B91" s="29" t="s">
        <v>35</v>
      </c>
      <c r="C91" s="40"/>
      <c r="D91" s="39">
        <v>3</v>
      </c>
      <c r="E91" s="39">
        <v>3</v>
      </c>
      <c r="F91" s="39">
        <v>2</v>
      </c>
      <c r="G91" s="39">
        <v>3</v>
      </c>
      <c r="H91" s="39">
        <v>1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2:56" s="6" customFormat="1" ht="12.75">
      <c r="B92" s="29" t="s">
        <v>19</v>
      </c>
      <c r="C92" s="40"/>
      <c r="D92" s="39">
        <v>2</v>
      </c>
      <c r="E92" s="39">
        <v>2</v>
      </c>
      <c r="F92" s="39">
        <v>1</v>
      </c>
      <c r="G92" s="39">
        <v>2</v>
      </c>
      <c r="H92" s="39">
        <f>'[1]Summary by Filter'!C22</f>
        <v>0</v>
      </c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2:56" s="6" customFormat="1" ht="12.75" customHeight="1">
      <c r="B93" s="32" t="s">
        <v>24</v>
      </c>
      <c r="C93" s="40"/>
      <c r="D93" s="39">
        <v>6</v>
      </c>
      <c r="E93" s="39">
        <v>6</v>
      </c>
      <c r="F93" s="39">
        <v>1</v>
      </c>
      <c r="G93" s="39">
        <v>1</v>
      </c>
      <c r="H93" s="39">
        <v>2</v>
      </c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2:56" s="6" customFormat="1" ht="15" customHeight="1">
      <c r="B94" s="29" t="s">
        <v>28</v>
      </c>
      <c r="C94" s="40"/>
      <c r="D94" s="39">
        <v>6</v>
      </c>
      <c r="E94" s="39">
        <v>6</v>
      </c>
      <c r="F94" s="39">
        <v>7</v>
      </c>
      <c r="G94" s="39">
        <v>4</v>
      </c>
      <c r="H94" s="39">
        <v>2</v>
      </c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2:56" s="6" customFormat="1" ht="15" customHeight="1">
      <c r="B95" s="29" t="s">
        <v>22</v>
      </c>
      <c r="C95" s="40"/>
      <c r="D95" s="39">
        <v>1</v>
      </c>
      <c r="E95" s="39">
        <v>1</v>
      </c>
      <c r="F95" s="39">
        <v>0</v>
      </c>
      <c r="G95" s="39">
        <v>0</v>
      </c>
      <c r="H95" s="39">
        <f>'[1]Summary by Filter'!C26</f>
        <v>0</v>
      </c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2:56" s="6" customFormat="1" ht="13.5" thickBot="1">
      <c r="B96" s="29" t="s">
        <v>21</v>
      </c>
      <c r="C96" s="38"/>
      <c r="D96" s="41">
        <v>0</v>
      </c>
      <c r="E96" s="41">
        <v>0</v>
      </c>
      <c r="F96" s="41">
        <v>0</v>
      </c>
      <c r="G96" s="41">
        <v>0</v>
      </c>
      <c r="H96" s="41">
        <f>'[1]Summary by Filter'!C27</f>
        <v>0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63" ht="12.75">
      <c r="A97" s="42"/>
      <c r="B97" s="43"/>
      <c r="C97" s="44"/>
      <c r="D97" s="45"/>
      <c r="E97" s="25"/>
      <c r="F97" s="4"/>
      <c r="G97" s="4"/>
      <c r="H97" s="4"/>
      <c r="I97" s="4"/>
      <c r="BA97" s="3"/>
      <c r="BB97" s="3"/>
      <c r="BC97" s="3"/>
      <c r="BD97" s="3"/>
    </row>
    <row r="98" spans="1:63" ht="18.75" customHeight="1">
      <c r="B98" s="84" t="s">
        <v>31</v>
      </c>
      <c r="C98" s="84"/>
      <c r="D98" s="84"/>
      <c r="E98" s="84"/>
      <c r="F98" s="84"/>
      <c r="BE98" s="4"/>
      <c r="BF98" s="4"/>
      <c r="BG98" s="4"/>
      <c r="BH98" s="4"/>
      <c r="BI98" s="4"/>
      <c r="BJ98" s="4"/>
      <c r="BK98" s="4"/>
    </row>
    <row r="99" spans="1:63">
      <c r="BE99" s="4"/>
      <c r="BF99" s="4"/>
      <c r="BG99" s="4"/>
      <c r="BH99" s="4"/>
      <c r="BI99" s="4"/>
      <c r="BJ99" s="4"/>
      <c r="BK99" s="4"/>
    </row>
    <row r="100" spans="1:63" ht="12.75">
      <c r="C100" s="71">
        <v>21.5</v>
      </c>
      <c r="D100" s="33" t="s">
        <v>32</v>
      </c>
      <c r="BE100" s="4"/>
      <c r="BF100" s="4"/>
      <c r="BG100" s="4"/>
      <c r="BH100" s="4"/>
      <c r="BI100" s="4"/>
      <c r="BJ100" s="4"/>
      <c r="BK100" s="4"/>
    </row>
    <row r="101" spans="1:63" ht="12.75">
      <c r="C101" s="72">
        <v>42</v>
      </c>
      <c r="D101" s="33" t="s">
        <v>33</v>
      </c>
      <c r="BE101" s="4"/>
      <c r="BF101" s="4"/>
      <c r="BG101" s="4"/>
      <c r="BH101" s="4"/>
      <c r="BI101" s="4"/>
      <c r="BJ101" s="4"/>
      <c r="BK101" s="4"/>
    </row>
    <row r="103" spans="1:63" ht="14.1" customHeight="1"/>
    <row r="104" spans="1:63" ht="12.95" customHeight="1"/>
    <row r="105" spans="1:63" ht="12.95" customHeight="1"/>
  </sheetData>
  <mergeCells count="15">
    <mergeCell ref="B86:F86"/>
    <mergeCell ref="B12:D12"/>
    <mergeCell ref="E12:G12"/>
    <mergeCell ref="B98:F98"/>
    <mergeCell ref="H54:I54"/>
    <mergeCell ref="A11:G11"/>
    <mergeCell ref="B54:C54"/>
    <mergeCell ref="A2:I2"/>
    <mergeCell ref="A3:I3"/>
    <mergeCell ref="A10:I10"/>
    <mergeCell ref="A52:I52"/>
    <mergeCell ref="I12:J12"/>
    <mergeCell ref="D54:E54"/>
    <mergeCell ref="F54:G54"/>
    <mergeCell ref="J54:K54"/>
  </mergeCells>
  <phoneticPr fontId="0" type="noConversion"/>
  <printOptions horizontalCentered="1"/>
  <pageMargins left="0.76" right="0.41" top="0.68" bottom="0.5" header="0.5" footer="0"/>
  <pageSetup orientation="portrait" r:id="rId1"/>
  <headerFooter alignWithMargins="0"/>
  <rowBreaks count="1" manualBreakCount="1">
    <brk id="50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Capitol Complex</vt:lpstr>
      <vt:lpstr>'Capitol Complex'!Print_Area</vt:lpstr>
    </vt:vector>
  </TitlesOfParts>
  <Company>State of Arizona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Mary M Marshall</cp:lastModifiedBy>
  <cp:lastPrinted>2015-07-17T16:22:33Z</cp:lastPrinted>
  <dcterms:created xsi:type="dcterms:W3CDTF">2001-07-31T23:22:49Z</dcterms:created>
  <dcterms:modified xsi:type="dcterms:W3CDTF">2024-09-24T20:41:30Z</dcterms:modified>
</cp:coreProperties>
</file>