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bookViews>
    <workbookView xWindow="0" yWindow="0" windowWidth="9765" windowHeight="11130"/>
  </bookViews>
  <sheets>
    <sheet name="Senate" sheetId="1" r:id="rId1"/>
  </sheets>
  <definedNames>
    <definedName name="_xlnm.Print_Area" localSheetId="0">Senate!$A$1:$I$109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1" l="1"/>
  <c r="K61" i="1" s="1"/>
  <c r="G24" i="1"/>
  <c r="D24" i="1"/>
  <c r="K70" i="1" l="1"/>
  <c r="K68" i="1"/>
  <c r="K67" i="1"/>
  <c r="K66" i="1"/>
  <c r="K65" i="1"/>
  <c r="K64" i="1"/>
  <c r="K62" i="1"/>
  <c r="K63" i="1"/>
  <c r="K69" i="1"/>
  <c r="K71" i="1" l="1"/>
  <c r="H71" i="1" l="1"/>
  <c r="I61" i="1" s="1"/>
  <c r="D23" i="1"/>
  <c r="G23" i="1"/>
  <c r="F71" i="1"/>
  <c r="G70" i="1" s="1"/>
  <c r="G22" i="1"/>
  <c r="D22" i="1"/>
  <c r="D71" i="1"/>
  <c r="E61" i="1" s="1"/>
  <c r="D21" i="1"/>
  <c r="G21" i="1"/>
  <c r="B71" i="1"/>
  <c r="C62" i="1" s="1"/>
  <c r="G20" i="1"/>
  <c r="D20" i="1"/>
  <c r="G19" i="1"/>
  <c r="D19" i="1"/>
  <c r="G17" i="1"/>
  <c r="G18" i="1"/>
  <c r="D17" i="1"/>
  <c r="D18" i="1"/>
  <c r="G16" i="1"/>
  <c r="G15" i="1"/>
  <c r="D16" i="1"/>
  <c r="D15" i="1"/>
  <c r="I70" i="1" l="1"/>
  <c r="I68" i="1"/>
  <c r="I65" i="1"/>
  <c r="I62" i="1"/>
  <c r="I67" i="1"/>
  <c r="I66" i="1"/>
  <c r="I64" i="1"/>
  <c r="I63" i="1"/>
  <c r="I69" i="1"/>
  <c r="E69" i="1"/>
  <c r="E62" i="1"/>
  <c r="E67" i="1"/>
  <c r="E70" i="1"/>
  <c r="G61" i="1"/>
  <c r="G63" i="1"/>
  <c r="G64" i="1"/>
  <c r="G65" i="1"/>
  <c r="G66" i="1"/>
  <c r="G68" i="1"/>
  <c r="G67" i="1"/>
  <c r="G69" i="1"/>
  <c r="G62" i="1"/>
  <c r="C63" i="1"/>
  <c r="E64" i="1"/>
  <c r="E63" i="1"/>
  <c r="C70" i="1"/>
  <c r="C61" i="1"/>
  <c r="C67" i="1"/>
  <c r="E66" i="1"/>
  <c r="C66" i="1"/>
  <c r="C68" i="1"/>
  <c r="C65" i="1"/>
  <c r="E65" i="1"/>
  <c r="E68" i="1"/>
  <c r="C69" i="1"/>
  <c r="C64" i="1"/>
  <c r="I71" i="1" l="1"/>
  <c r="G71" i="1"/>
  <c r="E71" i="1"/>
  <c r="C71" i="1"/>
</calcChain>
</file>

<file path=xl/sharedStrings.xml><?xml version="1.0" encoding="utf-8"?>
<sst xmlns="http://schemas.openxmlformats.org/spreadsheetml/2006/main" count="65" uniqueCount="36">
  <si>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</si>
  <si>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</si>
  <si>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</si>
  <si>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</si>
  <si>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</si>
  <si>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</si>
  <si>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</si>
  <si>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</si>
  <si>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</si>
  <si>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</si>
  <si>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</si>
  <si>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</si>
  <si>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</si>
  <si>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</si>
  <si>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</si>
  <si>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</si>
  <si>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</si>
  <si>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</si>
  <si>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</si>
  <si>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</si>
  <si>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</si>
  <si>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</si>
  <si>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</si>
  <si>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</si>
  <si>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</si>
  <si>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</si>
  <si>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</si>
  <si>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Senate - Capitol Complex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</si>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</sst>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0" fontId="17" fillId="0" borderId="0" xfId="0" applyFont="1" applyAlignment="1"/>
    <xf numFmtId="1" fontId="10" fillId="0" borderId="23" xfId="1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4" fillId="0" borderId="0" xfId="0" applyFont="1"/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0" fontId="11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0695135409210211"/>
          <c:y val="3.6630112145072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09282140603622E-2"/>
          <c:y val="0.16483575447771606"/>
          <c:w val="0.85466166608299099"/>
          <c:h val="0.600734749652120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Senate!$B$59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Senate!$A$62:$A$70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Senate!$C$62:$C$70</c:f>
              <c:numCache>
                <c:formatCode>0.0%</c:formatCode>
                <c:ptCount val="9"/>
                <c:pt idx="0">
                  <c:v>1.7518610421836226E-2</c:v>
                </c:pt>
                <c:pt idx="1">
                  <c:v>0</c:v>
                </c:pt>
                <c:pt idx="2">
                  <c:v>8.9330024813895778E-2</c:v>
                </c:pt>
                <c:pt idx="3">
                  <c:v>0.16625310173697269</c:v>
                </c:pt>
                <c:pt idx="4">
                  <c:v>3.4739454094292806E-2</c:v>
                </c:pt>
                <c:pt idx="5">
                  <c:v>7.4441687344913151E-3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EA-4839-83BA-D4E848C24DC9}"/>
            </c:ext>
          </c:extLst>
        </c:ser>
        <c:ser>
          <c:idx val="0"/>
          <c:order val="1"/>
          <c:tx>
            <c:strRef>
              <c:f>Senate!$D$59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Senate!$A$62:$A$70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Senate!$E$62:$E$70</c:f>
              <c:numCache>
                <c:formatCode>0.0%</c:formatCode>
                <c:ptCount val="9"/>
                <c:pt idx="0">
                  <c:v>3.7833753148614611E-2</c:v>
                </c:pt>
                <c:pt idx="1">
                  <c:v>0</c:v>
                </c:pt>
                <c:pt idx="2">
                  <c:v>6.8010075566750636E-2</c:v>
                </c:pt>
                <c:pt idx="3">
                  <c:v>0.14609571788413098</c:v>
                </c:pt>
                <c:pt idx="4">
                  <c:v>2.5188916876574308E-2</c:v>
                </c:pt>
                <c:pt idx="5">
                  <c:v>0</c:v>
                </c:pt>
                <c:pt idx="6">
                  <c:v>2.5188916876574307E-3</c:v>
                </c:pt>
                <c:pt idx="7">
                  <c:v>0</c:v>
                </c:pt>
                <c:pt idx="8">
                  <c:v>2.5188916876574307E-3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EA-4839-83BA-D4E848C24DC9}"/>
            </c:ext>
          </c:extLst>
        </c:ser>
        <c:ser>
          <c:idx val="1"/>
          <c:order val="2"/>
          <c:tx>
            <c:strRef>
              <c:f>Senate!$F$59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Senate!$A$62:$A$70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Senate!$G$62:$G$70</c:f>
              <c:numCache>
                <c:formatCode>0.0%</c:formatCode>
                <c:ptCount val="9"/>
                <c:pt idx="0">
                  <c:v>2.4710059171597631E-2</c:v>
                </c:pt>
                <c:pt idx="1">
                  <c:v>0</c:v>
                </c:pt>
                <c:pt idx="2">
                  <c:v>2.6035502958579881E-2</c:v>
                </c:pt>
                <c:pt idx="3">
                  <c:v>7.3372781065088752E-2</c:v>
                </c:pt>
                <c:pt idx="4">
                  <c:v>8.2840236686390536E-3</c:v>
                </c:pt>
                <c:pt idx="5">
                  <c:v>0</c:v>
                </c:pt>
                <c:pt idx="6">
                  <c:v>0.28165680473372778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7EA-4839-83BA-D4E848C24DC9}"/>
            </c:ext>
          </c:extLst>
        </c:ser>
        <c:ser>
          <c:idx val="2"/>
          <c:order val="3"/>
          <c:tx>
            <c:strRef>
              <c:f>Senate!$H$59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Senate!$A$62:$A$70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Senate!$I$62:$I$70</c:f>
              <c:numCache>
                <c:formatCode>0.0%</c:formatCode>
                <c:ptCount val="9"/>
                <c:pt idx="0">
                  <c:v>2.0714285714285713E-2</c:v>
                </c:pt>
                <c:pt idx="1">
                  <c:v>0</c:v>
                </c:pt>
                <c:pt idx="2">
                  <c:v>1.3392857142857142E-2</c:v>
                </c:pt>
                <c:pt idx="3">
                  <c:v>9.1517857142857137E-2</c:v>
                </c:pt>
                <c:pt idx="4">
                  <c:v>3.3482142857142856E-2</c:v>
                </c:pt>
                <c:pt idx="5">
                  <c:v>0</c:v>
                </c:pt>
                <c:pt idx="6">
                  <c:v>2.4553571428571428E-2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7EA-4839-83BA-D4E848C24DC9}"/>
            </c:ext>
          </c:extLst>
        </c:ser>
        <c:ser>
          <c:idx val="3"/>
          <c:order val="4"/>
          <c:tx>
            <c:strRef>
              <c:f>Senate!$J$59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Senate!$K$62:$K$70</c:f>
              <c:numCache>
                <c:formatCode>0.0%</c:formatCode>
                <c:ptCount val="9"/>
                <c:pt idx="0">
                  <c:v>1.4146341463414635E-2</c:v>
                </c:pt>
                <c:pt idx="1">
                  <c:v>0</c:v>
                </c:pt>
                <c:pt idx="2">
                  <c:v>2.1951219512195121E-2</c:v>
                </c:pt>
                <c:pt idx="3">
                  <c:v>0.11707317073170732</c:v>
                </c:pt>
                <c:pt idx="4">
                  <c:v>3.4146341463414637E-2</c:v>
                </c:pt>
                <c:pt idx="5">
                  <c:v>0</c:v>
                </c:pt>
                <c:pt idx="6">
                  <c:v>7.3170731707317077E-3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FD-4BDE-B3FE-C1178D2E5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51670352"/>
        <c:axId val="-1651662192"/>
      </c:barChart>
      <c:catAx>
        <c:axId val="-165167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6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51662192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70352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99816279762198"/>
          <c:y val="0.91636363636363638"/>
          <c:w val="0.63038098011635701"/>
          <c:h val="8.36367403665904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1140020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56035653024929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Senate!$A$14:$A$24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Senate!$B$14:$B$24</c:f>
              <c:numCache>
                <c:formatCode>0.0%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54-44EB-8CF2-03A47076923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Senate!$A$14:$A$24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Senate!$C$14:$C$24</c:f>
              <c:numCache>
                <c:formatCode>0.0%</c:formatCode>
                <c:ptCount val="11"/>
                <c:pt idx="0">
                  <c:v>0.71150000000000002</c:v>
                </c:pt>
                <c:pt idx="1">
                  <c:v>0.73199999999999998</c:v>
                </c:pt>
                <c:pt idx="2">
                  <c:v>0.58030000000000004</c:v>
                </c:pt>
                <c:pt idx="3">
                  <c:v>0.68579999999999997</c:v>
                </c:pt>
                <c:pt idx="4">
                  <c:v>0.73799999999999999</c:v>
                </c:pt>
                <c:pt idx="5">
                  <c:v>0.72799999999999998</c:v>
                </c:pt>
                <c:pt idx="6">
                  <c:v>0.68469999999999998</c:v>
                </c:pt>
                <c:pt idx="7">
                  <c:v>0.71779999999999999</c:v>
                </c:pt>
                <c:pt idx="8">
                  <c:v>0.58589999999999998</c:v>
                </c:pt>
                <c:pt idx="9">
                  <c:v>0.81630000000000003</c:v>
                </c:pt>
                <c:pt idx="10">
                  <c:v>0.80500000000000005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54-44EB-8CF2-03A47076923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Senate!$A$14:$A$24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Senate!$I$14:$I$24</c:f>
              <c:numCache>
                <c:formatCode>0.0%</c:formatCode>
                <c:ptCount val="11"/>
                <c:pt idx="0">
                  <c:v>0.70809999999999995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0.73699999999999999</c:v>
                </c:pt>
                <c:pt idx="8">
                  <c:v>0.48699999999999999</c:v>
                </c:pt>
                <c:pt idx="9">
                  <c:v>0.50949999999999995</c:v>
                </c:pt>
                <c:pt idx="10" formatCode="0.00%">
                  <c:v>0.4698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54-44EB-8CF2-03A47076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51671440"/>
        <c:axId val="-1651661648"/>
      </c:lineChart>
      <c:catAx>
        <c:axId val="-165167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6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516616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71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34612981068"/>
          <c:y val="0.88695652173913042"/>
          <c:w val="0.66117331487410214"/>
          <c:h val="7.82608695652173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721120440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Senate!$A$14:$A$24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Senate!$E$14:$E$24</c:f>
              <c:numCache>
                <c:formatCode>0.0%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91-458A-B84D-C273619924C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Senate!$A$14:$A$24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Senate!$F$14:$F$24</c:f>
              <c:numCache>
                <c:formatCode>0.0%</c:formatCode>
                <c:ptCount val="11"/>
                <c:pt idx="0">
                  <c:v>0.66849999999999998</c:v>
                </c:pt>
                <c:pt idx="1">
                  <c:v>0.68500000000000005</c:v>
                </c:pt>
                <c:pt idx="2">
                  <c:v>0.51680000000000004</c:v>
                </c:pt>
                <c:pt idx="3">
                  <c:v>0.61609999999999998</c:v>
                </c:pt>
                <c:pt idx="4">
                  <c:v>0.72299999999999998</c:v>
                </c:pt>
                <c:pt idx="5">
                  <c:v>0.72899999999999998</c:v>
                </c:pt>
                <c:pt idx="6">
                  <c:v>0.70369999999999999</c:v>
                </c:pt>
                <c:pt idx="7">
                  <c:v>0.71930000000000005</c:v>
                </c:pt>
                <c:pt idx="8">
                  <c:v>0.5867</c:v>
                </c:pt>
                <c:pt idx="9">
                  <c:v>0.81399999999999995</c:v>
                </c:pt>
                <c:pt idx="10">
                  <c:v>0.81200000000000006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91-458A-B84D-C273619924C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Senate!$A$14:$A$24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Senate!$J$14:$J$24</c:f>
              <c:numCache>
                <c:formatCode>0.0%</c:formatCode>
                <c:ptCount val="11"/>
                <c:pt idx="0">
                  <c:v>0.67410000000000003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  <c:pt idx="10" formatCode="0.00%">
                  <c:v>0.45379999999999998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491-458A-B84D-C27361992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51665456"/>
        <c:axId val="-1651661104"/>
      </c:lineChart>
      <c:catAx>
        <c:axId val="-165166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6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516611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6516654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211792509338816"/>
          <c:w val="0.66117331487410225"/>
          <c:h val="8.29875518672199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9525</xdr:rowOff>
    </xdr:from>
    <xdr:to>
      <xdr:col>8</xdr:col>
      <xdr:colOff>457200</xdr:colOff>
      <xdr:row>88</xdr:row>
      <xdr:rowOff>142875</xdr:rowOff>
    </xdr:to>
    <xdr:graphicFrame macro="">
      <xdr:nvGraphicFramePr>
        <xdr:cNvPr id="1654" name="Chart 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25</xdr:row>
      <xdr:rowOff>9525</xdr:rowOff>
    </xdr:from>
    <xdr:to>
      <xdr:col>6</xdr:col>
      <xdr:colOff>533400</xdr:colOff>
      <xdr:row>39</xdr:row>
      <xdr:rowOff>66675</xdr:rowOff>
    </xdr:to>
    <xdr:graphicFrame macro="">
      <xdr:nvGraphicFramePr>
        <xdr:cNvPr id="1655" name="Chart 2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6</xdr:col>
      <xdr:colOff>533400</xdr:colOff>
      <xdr:row>55</xdr:row>
      <xdr:rowOff>66675</xdr:rowOff>
    </xdr:to>
    <xdr:graphicFrame macro="">
      <xdr:nvGraphicFramePr>
        <xdr:cNvPr id="1656" name="Chart 15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112</xdr:row>
      <xdr:rowOff>114300</xdr:rowOff>
    </xdr:from>
    <xdr:to>
      <xdr:col>0</xdr:col>
      <xdr:colOff>768350</xdr:colOff>
      <xdr:row>114</xdr:row>
      <xdr:rowOff>2</xdr:rowOff>
    </xdr:to>
    <xdr:sp macro="" textlink="">
      <xdr:nvSpPr>
        <xdr:cNvPr id="1657" name="Text Box 27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95325" y="18888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752476</xdr:colOff>
      <xdr:row>25</xdr:row>
      <xdr:rowOff>38100</xdr:rowOff>
    </xdr:from>
    <xdr:to>
      <xdr:col>8</xdr:col>
      <xdr:colOff>356280</xdr:colOff>
      <xdr:row>29</xdr:row>
      <xdr:rowOff>66676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>
          <a:spLocks/>
        </xdr:cNvSpPr>
      </xdr:nvSpPr>
      <xdr:spPr bwMode="auto">
        <a:xfrm>
          <a:off x="5476876" y="4429125"/>
          <a:ext cx="1143000" cy="638176"/>
        </a:xfrm>
        <a:prstGeom prst="borderCallout1">
          <a:avLst>
            <a:gd name="adj1" fmla="val 12194"/>
            <a:gd name="adj2" fmla="val -8931"/>
            <a:gd name="adj3" fmla="val 12528"/>
            <a:gd name="adj4" fmla="val -2608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644526</xdr:colOff>
      <xdr:row>39</xdr:row>
      <xdr:rowOff>85725</xdr:rowOff>
    </xdr:from>
    <xdr:to>
      <xdr:col>8</xdr:col>
      <xdr:colOff>660469</xdr:colOff>
      <xdr:row>43</xdr:row>
      <xdr:rowOff>111125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>
          <a:spLocks/>
        </xdr:cNvSpPr>
      </xdr:nvSpPr>
      <xdr:spPr bwMode="auto">
        <a:xfrm>
          <a:off x="5362576" y="6600825"/>
          <a:ext cx="15621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660" name="Text Box 54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117475</xdr:colOff>
      <xdr:row>87</xdr:row>
      <xdr:rowOff>82550</xdr:rowOff>
    </xdr:from>
    <xdr:ext cx="1376976" cy="17414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27000" y="13115925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62" name="Text Box 68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63" name="Text Box 69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64" name="Text Box 70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65" name="Text Box 7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66" name="Text Box 72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67" name="Text Box 73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106</xdr:row>
      <xdr:rowOff>142875</xdr:rowOff>
    </xdr:from>
    <xdr:to>
      <xdr:col>3</xdr:col>
      <xdr:colOff>311150</xdr:colOff>
      <xdr:row>108</xdr:row>
      <xdr:rowOff>6351</xdr:rowOff>
    </xdr:to>
    <xdr:sp macro="" textlink="">
      <xdr:nvSpPr>
        <xdr:cNvPr id="1668" name="Text Box 74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667000" y="179832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105</xdr:row>
      <xdr:rowOff>0</xdr:rowOff>
    </xdr:from>
    <xdr:to>
      <xdr:col>4</xdr:col>
      <xdr:colOff>533400</xdr:colOff>
      <xdr:row>105</xdr:row>
      <xdr:rowOff>190500</xdr:rowOff>
    </xdr:to>
    <xdr:sp macro="" textlink="">
      <xdr:nvSpPr>
        <xdr:cNvPr id="1669" name="Text Box 75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105</xdr:row>
      <xdr:rowOff>0</xdr:rowOff>
    </xdr:from>
    <xdr:to>
      <xdr:col>4</xdr:col>
      <xdr:colOff>533400</xdr:colOff>
      <xdr:row>105</xdr:row>
      <xdr:rowOff>190500</xdr:rowOff>
    </xdr:to>
    <xdr:sp macro="" textlink="">
      <xdr:nvSpPr>
        <xdr:cNvPr id="1670" name="Text Box 76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671" name="Text Box 77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91</xdr:row>
      <xdr:rowOff>0</xdr:rowOff>
    </xdr:from>
    <xdr:to>
      <xdr:col>4</xdr:col>
      <xdr:colOff>533400</xdr:colOff>
      <xdr:row>91</xdr:row>
      <xdr:rowOff>190500</xdr:rowOff>
    </xdr:to>
    <xdr:sp macro="" textlink="">
      <xdr:nvSpPr>
        <xdr:cNvPr id="1672" name="Text Box 78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0.93897</cdr:x>
      <cdr:y>0.51429</cdr:y>
    </cdr:from>
    <cdr:to>
      <cdr:x>0.98375</cdr:x>
      <cdr:y>0.72748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0474" y="1369079"/>
          <a:ext cx="271920" cy="568928"/>
        </a:xfrm>
        <a:prstGeom xmlns:a="http://schemas.openxmlformats.org/drawingml/2006/main" prst="upArrow">
          <a:avLst>
            <a:gd name="adj1" fmla="val 50000"/>
            <a:gd name="adj2" fmla="val 523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0.30175</cdr:y>
    </cdr:from>
    <cdr:to>
      <cdr:x>0.99061</cdr:x>
      <cdr:y>0.4922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83243"/>
          <a:ext cx="225057" cy="425346"/>
        </a:xfrm>
        <a:prstGeom xmlns:a="http://schemas.openxmlformats.org/drawingml/2006/main" prst="downArrow">
          <a:avLst>
            <a:gd name="adj1" fmla="val 50000"/>
            <a:gd name="adj2" fmla="val 472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0.94571</cdr:x>
      <cdr:y>0.29455</cdr:y>
    </cdr:from>
    <cdr:to>
      <cdr:x>0.99086</cdr:x>
      <cdr:y>0.45436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00431"/>
          <a:ext cx="230172" cy="365796"/>
        </a:xfrm>
        <a:prstGeom xmlns:a="http://schemas.openxmlformats.org/drawingml/2006/main" prst="downArrow">
          <a:avLst>
            <a:gd name="adj1" fmla="val 50000"/>
            <a:gd name="adj2" fmla="val 3973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9"/>
  <sheetViews>
    <sheetView showGridLines="0" tabSelected="1" zoomScale="110" zoomScaleNormal="110" zoomScaleSheetLayoutView="100" workbookViewId="0">
      <selection activeCell="L24" sqref="L24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9" width="11.42578125" style="4" customWidth="1"/>
    <col min="10" max="11" width="11.42578125" style="5" customWidth="1"/>
    <col min="12" max="12" width="10.28515625" style="5" customWidth="1"/>
    <col min="13" max="13" width="11.42578125" style="5" customWidth="1"/>
    <col min="14" max="14" width="12.42578125" style="5" customWidth="1"/>
    <col min="15" max="15" width="11" style="5" customWidth="1"/>
    <col min="16" max="42" width="5" style="5" customWidth="1"/>
    <col min="43" max="51" width="5" style="4" customWidth="1"/>
    <col min="52" max="16384" width="11.42578125" style="4"/>
  </cols>
  <sheetData>
    <row r="1" spans="1:41" ht="15" customHeight="1"/>
    <row r="2" spans="1:41" ht="22.5">
      <c r="A2" s="85" t="s">
        <v>27</v>
      </c>
      <c r="B2" s="85"/>
      <c r="C2" s="85"/>
      <c r="D2" s="85"/>
      <c r="E2" s="85"/>
      <c r="F2" s="85"/>
      <c r="G2" s="85"/>
      <c r="H2" s="86"/>
      <c r="I2" s="86"/>
      <c r="J2" s="6"/>
    </row>
    <row r="3" spans="1:41" ht="15.75" customHeight="1">
      <c r="A3" s="87" t="s">
        <v>35</v>
      </c>
      <c r="B3" s="87"/>
      <c r="C3" s="87"/>
      <c r="D3" s="87"/>
      <c r="E3" s="87"/>
      <c r="F3" s="87"/>
      <c r="G3" s="87"/>
      <c r="H3" s="86"/>
      <c r="I3" s="86"/>
      <c r="J3" s="6"/>
    </row>
    <row r="4" spans="1:41" ht="6.75" customHeight="1">
      <c r="F4" s="7"/>
    </row>
    <row r="5" spans="1:41" ht="13.5" thickBot="1">
      <c r="F5" s="7"/>
    </row>
    <row r="6" spans="1:41" s="1" customFormat="1" ht="15.75" thickBot="1">
      <c r="A6" s="8" t="s">
        <v>14</v>
      </c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9">
        <v>2022</v>
      </c>
      <c r="L6" s="8">
        <v>2023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1" s="1" customFormat="1" ht="15">
      <c r="A7" s="10" t="s">
        <v>15</v>
      </c>
      <c r="B7" s="11">
        <v>0.87</v>
      </c>
      <c r="C7" s="11">
        <v>0.90600000000000003</v>
      </c>
      <c r="D7" s="11">
        <v>0.71</v>
      </c>
      <c r="E7" s="11">
        <v>0.65</v>
      </c>
      <c r="F7" s="11">
        <v>1</v>
      </c>
      <c r="G7" s="11">
        <v>1</v>
      </c>
      <c r="H7" s="11">
        <v>0.89129999999999998</v>
      </c>
      <c r="I7" s="11">
        <v>0.89129999999999998</v>
      </c>
      <c r="J7" s="11">
        <v>0.92</v>
      </c>
      <c r="K7" s="11">
        <v>0.96809999999999996</v>
      </c>
      <c r="L7" s="12">
        <v>0.92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1" ht="15" customHeight="1">
      <c r="D8" s="3"/>
    </row>
    <row r="9" spans="1:41" ht="15" customHeight="1">
      <c r="D9" s="3"/>
    </row>
    <row r="10" spans="1:41" ht="18.75">
      <c r="A10" s="88" t="s">
        <v>26</v>
      </c>
      <c r="B10" s="88"/>
      <c r="C10" s="88"/>
      <c r="D10" s="88"/>
      <c r="E10" s="88"/>
      <c r="F10" s="88"/>
      <c r="G10" s="88"/>
      <c r="H10" s="89"/>
      <c r="I10" s="89"/>
    </row>
    <row r="11" spans="1:41" ht="12" customHeight="1" thickBot="1">
      <c r="A11" s="84"/>
      <c r="B11" s="84"/>
      <c r="C11" s="84"/>
      <c r="D11" s="84"/>
      <c r="E11" s="84"/>
      <c r="F11" s="84"/>
      <c r="G11" s="84"/>
      <c r="H11" s="13"/>
    </row>
    <row r="12" spans="1:41" s="1" customFormat="1" ht="15.75" thickBot="1">
      <c r="B12" s="77" t="s">
        <v>10</v>
      </c>
      <c r="C12" s="78"/>
      <c r="D12" s="79"/>
      <c r="E12" s="77" t="s">
        <v>13</v>
      </c>
      <c r="F12" s="80"/>
      <c r="G12" s="81"/>
      <c r="H12" s="14" t="s">
        <v>21</v>
      </c>
      <c r="I12" s="91" t="s">
        <v>24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2013</v>
      </c>
      <c r="B14" s="23">
        <v>0.6</v>
      </c>
      <c r="C14" s="24">
        <v>0.71150000000000002</v>
      </c>
      <c r="D14" s="25">
        <v>2.4E-2</v>
      </c>
      <c r="E14" s="23">
        <v>0.6</v>
      </c>
      <c r="F14" s="24">
        <v>0.66849999999999998</v>
      </c>
      <c r="G14" s="25">
        <v>7.2999999999999995E-2</v>
      </c>
      <c r="H14" s="26" t="s">
        <v>25</v>
      </c>
      <c r="I14" s="62">
        <v>0.70809999999999995</v>
      </c>
      <c r="J14" s="62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2014</v>
      </c>
      <c r="B15" s="23">
        <v>0.6</v>
      </c>
      <c r="C15" s="24">
        <v>0.73199999999999998</v>
      </c>
      <c r="D15" s="25">
        <f t="shared" ref="D15:D20" si="0">(C15-C14)/C14</f>
        <v>2.8812368236120819E-2</v>
      </c>
      <c r="E15" s="23">
        <v>0.6</v>
      </c>
      <c r="F15" s="24">
        <v>0.68500000000000005</v>
      </c>
      <c r="G15" s="25">
        <f t="shared" ref="G15:G20" si="1">(F15-F14)/F14</f>
        <v>2.4682124158564054E-2</v>
      </c>
      <c r="H15" s="26" t="s">
        <v>25</v>
      </c>
      <c r="I15" s="62">
        <v>0.70809999999999995</v>
      </c>
      <c r="J15" s="62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2015</v>
      </c>
      <c r="B16" s="23">
        <v>0.6</v>
      </c>
      <c r="C16" s="24">
        <v>0.58030000000000004</v>
      </c>
      <c r="D16" s="25">
        <f t="shared" si="0"/>
        <v>-0.20724043715846988</v>
      </c>
      <c r="E16" s="23">
        <v>0.6</v>
      </c>
      <c r="F16" s="24">
        <v>0.51680000000000004</v>
      </c>
      <c r="G16" s="25">
        <f t="shared" si="1"/>
        <v>-0.24554744525547445</v>
      </c>
      <c r="H16" s="26" t="s">
        <v>29</v>
      </c>
      <c r="I16" s="62">
        <v>0.70830000000000004</v>
      </c>
      <c r="J16" s="62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s="31" customFormat="1" ht="15">
      <c r="A17" s="22">
        <v>2016</v>
      </c>
      <c r="B17" s="23">
        <v>0.6</v>
      </c>
      <c r="C17" s="24">
        <v>0.68579999999999997</v>
      </c>
      <c r="D17" s="25">
        <f t="shared" si="0"/>
        <v>0.18180251594003088</v>
      </c>
      <c r="E17" s="23">
        <v>0.6</v>
      </c>
      <c r="F17" s="24">
        <v>0.61609999999999998</v>
      </c>
      <c r="G17" s="25">
        <f t="shared" si="1"/>
        <v>0.1921439628482971</v>
      </c>
      <c r="H17" s="26" t="s">
        <v>25</v>
      </c>
      <c r="I17" s="62">
        <v>0.71579999999999999</v>
      </c>
      <c r="J17" s="62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2" s="1" customFormat="1" ht="15">
      <c r="A18" s="22">
        <v>2017</v>
      </c>
      <c r="B18" s="23">
        <v>0.6</v>
      </c>
      <c r="C18" s="24">
        <v>0.73799999999999999</v>
      </c>
      <c r="D18" s="25">
        <f t="shared" si="0"/>
        <v>7.6115485564304503E-2</v>
      </c>
      <c r="E18" s="23">
        <v>0.6</v>
      </c>
      <c r="F18" s="24">
        <v>0.72299999999999998</v>
      </c>
      <c r="G18" s="25">
        <f t="shared" si="1"/>
        <v>0.17351079370232106</v>
      </c>
      <c r="H18" s="26" t="s">
        <v>25</v>
      </c>
      <c r="I18" s="62">
        <v>0.75170000000000003</v>
      </c>
      <c r="J18" s="62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2" ht="15.75" thickBot="1">
      <c r="A19" s="22">
        <v>2018</v>
      </c>
      <c r="B19" s="63">
        <v>0.6</v>
      </c>
      <c r="C19" s="64">
        <v>0.72799999999999998</v>
      </c>
      <c r="D19" s="65">
        <f t="shared" si="0"/>
        <v>-1.3550135501355027E-2</v>
      </c>
      <c r="E19" s="63">
        <v>0.6</v>
      </c>
      <c r="F19" s="64">
        <v>0.72899999999999998</v>
      </c>
      <c r="G19" s="65">
        <f t="shared" si="1"/>
        <v>8.2987551867219986E-3</v>
      </c>
      <c r="H19" s="26" t="s">
        <v>25</v>
      </c>
      <c r="I19" s="62">
        <v>0.75929999999999997</v>
      </c>
      <c r="J19" s="62">
        <v>0.71540000000000004</v>
      </c>
      <c r="T19" s="34"/>
      <c r="X19" s="34"/>
    </row>
    <row r="20" spans="1:42" s="70" customFormat="1" ht="15.75" thickBot="1">
      <c r="A20" s="22">
        <v>2019</v>
      </c>
      <c r="B20" s="71">
        <v>0.6</v>
      </c>
      <c r="C20" s="72">
        <v>0.68469999999999998</v>
      </c>
      <c r="D20" s="73">
        <f t="shared" si="0"/>
        <v>-5.9478021978021989E-2</v>
      </c>
      <c r="E20" s="74">
        <v>0.6</v>
      </c>
      <c r="F20" s="72">
        <v>0.70369999999999999</v>
      </c>
      <c r="G20" s="73">
        <f t="shared" si="1"/>
        <v>-3.4705075445816171E-2</v>
      </c>
      <c r="H20" s="26" t="s">
        <v>25</v>
      </c>
      <c r="I20" s="62">
        <v>0.73650000000000004</v>
      </c>
      <c r="J20" s="62">
        <v>0.69230000000000003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s="70" customFormat="1" ht="15.75" thickBot="1">
      <c r="A21" s="22">
        <v>2020</v>
      </c>
      <c r="B21" s="71">
        <v>0.6</v>
      </c>
      <c r="C21" s="72">
        <v>0.71779999999999999</v>
      </c>
      <c r="D21" s="73">
        <f>(C21-C20)/C20</f>
        <v>4.8342339710822288E-2</v>
      </c>
      <c r="E21" s="74">
        <v>0.6</v>
      </c>
      <c r="F21" s="72">
        <v>0.71930000000000005</v>
      </c>
      <c r="G21" s="73">
        <f>(F21-F20)/F20</f>
        <v>2.2168537729146027E-2</v>
      </c>
      <c r="H21" s="26" t="s">
        <v>25</v>
      </c>
      <c r="I21" s="75">
        <v>0.73699999999999999</v>
      </c>
      <c r="J21" s="75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s="70" customFormat="1" ht="15.75" thickBot="1">
      <c r="A22" s="22">
        <v>2021</v>
      </c>
      <c r="B22" s="71">
        <v>0.6</v>
      </c>
      <c r="C22" s="72">
        <v>0.58589999999999998</v>
      </c>
      <c r="D22" s="73">
        <f>(C22-C21)/C21</f>
        <v>-0.18375592086932296</v>
      </c>
      <c r="E22" s="74">
        <v>0.6</v>
      </c>
      <c r="F22" s="72">
        <v>0.5867</v>
      </c>
      <c r="G22" s="73">
        <f>(F22-F21)/F21</f>
        <v>-0.18434589183928826</v>
      </c>
      <c r="H22" s="26" t="s">
        <v>29</v>
      </c>
      <c r="I22" s="75">
        <v>0.48699999999999999</v>
      </c>
      <c r="J22" s="75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 s="70" customFormat="1" ht="15.75" thickBot="1">
      <c r="A23" s="22">
        <v>2022</v>
      </c>
      <c r="B23" s="71">
        <v>0.6</v>
      </c>
      <c r="C23" s="72">
        <v>0.81630000000000003</v>
      </c>
      <c r="D23" s="73">
        <f>(C23-C22)/C22</f>
        <v>0.39324116743471593</v>
      </c>
      <c r="E23" s="74">
        <v>0.6</v>
      </c>
      <c r="F23" s="72">
        <v>0.81399999999999995</v>
      </c>
      <c r="G23" s="73">
        <f>(F23-F22)/F22</f>
        <v>0.38742116925174697</v>
      </c>
      <c r="H23" s="26" t="s">
        <v>25</v>
      </c>
      <c r="I23" s="75">
        <v>0.50949999999999995</v>
      </c>
      <c r="J23" s="75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1:42" s="70" customFormat="1" ht="15" thickBot="1">
      <c r="A24" s="28">
        <v>2023</v>
      </c>
      <c r="B24" s="66">
        <v>0.6</v>
      </c>
      <c r="C24" s="67">
        <v>0.80500000000000005</v>
      </c>
      <c r="D24" s="68">
        <f>(C24-C23)/C23</f>
        <v>-1.3842949895871587E-2</v>
      </c>
      <c r="E24" s="69">
        <v>0.6</v>
      </c>
      <c r="F24" s="67">
        <v>0.81200000000000006</v>
      </c>
      <c r="G24" s="68">
        <f>(F24-F23)/F23</f>
        <v>-2.4570024570023229E-3</v>
      </c>
      <c r="H24" s="29" t="s">
        <v>25</v>
      </c>
      <c r="I24" s="92">
        <v>0.4698</v>
      </c>
      <c r="J24" s="92">
        <v>0.45379999999999998</v>
      </c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1:42">
      <c r="T25" s="32"/>
      <c r="U25" s="33"/>
      <c r="X25" s="32"/>
      <c r="Y25" s="33"/>
    </row>
    <row r="26" spans="1:42">
      <c r="T26" s="32"/>
      <c r="U26" s="33"/>
      <c r="X26" s="32"/>
      <c r="Y26" s="33"/>
    </row>
    <row r="27" spans="1:42">
      <c r="T27" s="32"/>
      <c r="U27" s="33"/>
      <c r="X27" s="32"/>
      <c r="Y27" s="33"/>
    </row>
    <row r="28" spans="1:42">
      <c r="T28" s="32"/>
      <c r="U28" s="33"/>
      <c r="X28" s="32"/>
      <c r="Y28" s="33"/>
    </row>
    <row r="29" spans="1:42">
      <c r="T29" s="32"/>
      <c r="U29" s="33"/>
      <c r="X29" s="32"/>
      <c r="Y29" s="33"/>
    </row>
    <row r="30" spans="1:42">
      <c r="T30" s="32"/>
      <c r="U30" s="33"/>
      <c r="X30" s="32"/>
      <c r="Y30" s="33"/>
    </row>
    <row r="31" spans="1:42">
      <c r="T31" s="32"/>
      <c r="U31" s="33"/>
      <c r="X31" s="32"/>
      <c r="Y31" s="33"/>
    </row>
    <row r="32" spans="1:42">
      <c r="L32" s="33"/>
      <c r="M32" s="33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39" spans="23:23">
      <c r="W39" s="34"/>
    </row>
    <row r="56" spans="1:32" ht="12" customHeight="1"/>
    <row r="57" spans="1:32" ht="18.75" customHeight="1">
      <c r="A57" s="90" t="s">
        <v>23</v>
      </c>
      <c r="B57" s="90"/>
      <c r="C57" s="90"/>
      <c r="D57" s="90"/>
      <c r="E57" s="90"/>
      <c r="F57" s="90"/>
      <c r="G57" s="90"/>
      <c r="H57" s="89"/>
      <c r="I57" s="89"/>
    </row>
    <row r="58" spans="1:32" ht="12.75" thickBot="1"/>
    <row r="59" spans="1:32" s="7" customFormat="1" ht="14.1" customHeight="1" thickBot="1">
      <c r="B59" s="82">
        <v>2019</v>
      </c>
      <c r="C59" s="83"/>
      <c r="D59" s="82">
        <v>2020</v>
      </c>
      <c r="E59" s="83"/>
      <c r="F59" s="82">
        <v>2021</v>
      </c>
      <c r="G59" s="83"/>
      <c r="H59" s="82">
        <v>2022</v>
      </c>
      <c r="I59" s="83"/>
      <c r="J59" s="82">
        <v>2023</v>
      </c>
      <c r="K59" s="83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s="7" customFormat="1" ht="13.5" thickBot="1">
      <c r="A60" s="59" t="s">
        <v>7</v>
      </c>
      <c r="B60" s="36" t="s">
        <v>8</v>
      </c>
      <c r="C60" s="18" t="s">
        <v>9</v>
      </c>
      <c r="D60" s="36" t="s">
        <v>8</v>
      </c>
      <c r="E60" s="18" t="s">
        <v>9</v>
      </c>
      <c r="F60" s="36" t="s">
        <v>8</v>
      </c>
      <c r="G60" s="18" t="s">
        <v>9</v>
      </c>
      <c r="H60" s="36" t="s">
        <v>8</v>
      </c>
      <c r="I60" s="18" t="s">
        <v>9</v>
      </c>
      <c r="J60" s="36" t="s">
        <v>8</v>
      </c>
      <c r="K60" s="18" t="s">
        <v>9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 s="7" customFormat="1" ht="12.75">
      <c r="A61" s="40" t="s">
        <v>0</v>
      </c>
      <c r="B61" s="37">
        <v>275.94</v>
      </c>
      <c r="C61" s="38">
        <f>B61/B71</f>
        <v>0.68471464019851114</v>
      </c>
      <c r="D61" s="37">
        <v>284.98</v>
      </c>
      <c r="E61" s="38">
        <f>D61/D71</f>
        <v>0.71783375314861464</v>
      </c>
      <c r="F61" s="37">
        <v>247.56</v>
      </c>
      <c r="G61" s="38">
        <f>F61/F71</f>
        <v>0.58594082840236683</v>
      </c>
      <c r="H61" s="37">
        <v>365.72</v>
      </c>
      <c r="I61" s="38">
        <f>H61/H71</f>
        <v>0.81633928571428582</v>
      </c>
      <c r="J61" s="37">
        <v>330.2</v>
      </c>
      <c r="K61" s="38">
        <f>J61/J71</f>
        <v>0.80536585365853652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 s="7" customFormat="1" ht="12.75">
      <c r="A62" s="40" t="s">
        <v>20</v>
      </c>
      <c r="B62" s="41">
        <v>7.06</v>
      </c>
      <c r="C62" s="42">
        <f>B62/B71</f>
        <v>1.7518610421836226E-2</v>
      </c>
      <c r="D62" s="41">
        <v>15.02</v>
      </c>
      <c r="E62" s="42">
        <f>D62/D71</f>
        <v>3.7833753148614611E-2</v>
      </c>
      <c r="F62" s="41">
        <v>10.44</v>
      </c>
      <c r="G62" s="42">
        <f>F62/F71</f>
        <v>2.4710059171597631E-2</v>
      </c>
      <c r="H62" s="41">
        <v>9.2799999999999994</v>
      </c>
      <c r="I62" s="42">
        <f>H62/H71</f>
        <v>2.0714285714285713E-2</v>
      </c>
      <c r="J62" s="41">
        <v>5.8</v>
      </c>
      <c r="K62" s="42">
        <f>J62/J71</f>
        <v>1.4146341463414635E-2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 s="7" customFormat="1" ht="12.75">
      <c r="A63" s="40" t="s">
        <v>3</v>
      </c>
      <c r="B63" s="41">
        <v>0</v>
      </c>
      <c r="C63" s="42">
        <f>B63/B71</f>
        <v>0</v>
      </c>
      <c r="D63" s="41">
        <v>0</v>
      </c>
      <c r="E63" s="42">
        <f>D63/D71</f>
        <v>0</v>
      </c>
      <c r="F63" s="41">
        <v>0</v>
      </c>
      <c r="G63" s="42">
        <f>F63/F71</f>
        <v>0</v>
      </c>
      <c r="H63" s="41">
        <v>0</v>
      </c>
      <c r="I63" s="42">
        <f>H63/H71</f>
        <v>0</v>
      </c>
      <c r="J63" s="41">
        <v>0</v>
      </c>
      <c r="K63" s="42">
        <f>J63/J71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s="7" customFormat="1" ht="12.75">
      <c r="A64" s="40" t="s">
        <v>1</v>
      </c>
      <c r="B64" s="41">
        <v>36</v>
      </c>
      <c r="C64" s="42">
        <f>B64/B71</f>
        <v>8.9330024813895778E-2</v>
      </c>
      <c r="D64" s="41">
        <v>27</v>
      </c>
      <c r="E64" s="42">
        <f>D64/D71</f>
        <v>6.8010075566750636E-2</v>
      </c>
      <c r="F64" s="41">
        <v>11</v>
      </c>
      <c r="G64" s="42">
        <f>F64/F71</f>
        <v>2.6035502958579881E-2</v>
      </c>
      <c r="H64" s="41">
        <v>6</v>
      </c>
      <c r="I64" s="42">
        <f>H64/H71</f>
        <v>1.3392857142857142E-2</v>
      </c>
      <c r="J64" s="41">
        <v>9</v>
      </c>
      <c r="K64" s="42">
        <f>J64/J71</f>
        <v>2.1951219512195121E-2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42" s="7" customFormat="1" ht="12.75">
      <c r="A65" s="40" t="s">
        <v>2</v>
      </c>
      <c r="B65" s="41">
        <v>67</v>
      </c>
      <c r="C65" s="42">
        <f>B65/B71</f>
        <v>0.16625310173697269</v>
      </c>
      <c r="D65" s="41">
        <v>58</v>
      </c>
      <c r="E65" s="42">
        <f>D65/D71</f>
        <v>0.14609571788413098</v>
      </c>
      <c r="F65" s="41">
        <v>31</v>
      </c>
      <c r="G65" s="42">
        <f>F65/F71</f>
        <v>7.3372781065088752E-2</v>
      </c>
      <c r="H65" s="41">
        <v>41</v>
      </c>
      <c r="I65" s="42">
        <f>H65/H71</f>
        <v>9.1517857142857137E-2</v>
      </c>
      <c r="J65" s="41">
        <v>48</v>
      </c>
      <c r="K65" s="42">
        <f>J65/J71</f>
        <v>0.11707317073170732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42" s="7" customFormat="1" ht="12.75" customHeight="1">
      <c r="A66" s="43" t="s">
        <v>16</v>
      </c>
      <c r="B66" s="41">
        <v>14</v>
      </c>
      <c r="C66" s="42">
        <f>B66/B71</f>
        <v>3.4739454094292806E-2</v>
      </c>
      <c r="D66" s="41">
        <v>10</v>
      </c>
      <c r="E66" s="42">
        <f>D66/D71</f>
        <v>2.5188916876574308E-2</v>
      </c>
      <c r="F66" s="41">
        <v>3.5</v>
      </c>
      <c r="G66" s="42">
        <f>F66/F71</f>
        <v>8.2840236686390536E-3</v>
      </c>
      <c r="H66" s="41">
        <v>15</v>
      </c>
      <c r="I66" s="42">
        <f>H66/H71</f>
        <v>3.3482142857142856E-2</v>
      </c>
      <c r="J66" s="41">
        <v>14</v>
      </c>
      <c r="K66" s="42">
        <f>J66/J71</f>
        <v>3.4146341463414637E-2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42" s="7" customFormat="1" ht="12.75">
      <c r="A67" s="40" t="s">
        <v>30</v>
      </c>
      <c r="B67" s="41">
        <v>3</v>
      </c>
      <c r="C67" s="42">
        <f>B67/B71</f>
        <v>7.4441687344913151E-3</v>
      </c>
      <c r="D67" s="41">
        <v>0</v>
      </c>
      <c r="E67" s="42">
        <f>D67/D71</f>
        <v>0</v>
      </c>
      <c r="F67" s="41">
        <v>0</v>
      </c>
      <c r="G67" s="42">
        <f>F67/F71</f>
        <v>0</v>
      </c>
      <c r="H67" s="41">
        <v>0</v>
      </c>
      <c r="I67" s="42">
        <f>H67/H71</f>
        <v>0</v>
      </c>
      <c r="J67" s="41">
        <v>0</v>
      </c>
      <c r="K67" s="42">
        <f>J67/J71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42" s="7" customFormat="1" ht="12.75">
      <c r="A68" s="40" t="s">
        <v>28</v>
      </c>
      <c r="B68" s="41">
        <v>0</v>
      </c>
      <c r="C68" s="42">
        <f>B68/B71</f>
        <v>0</v>
      </c>
      <c r="D68" s="41">
        <v>1</v>
      </c>
      <c r="E68" s="42">
        <f>D68/D71</f>
        <v>2.5188916876574307E-3</v>
      </c>
      <c r="F68" s="41">
        <v>119</v>
      </c>
      <c r="G68" s="42">
        <f>F68/F71</f>
        <v>0.28165680473372778</v>
      </c>
      <c r="H68" s="41">
        <v>11</v>
      </c>
      <c r="I68" s="42">
        <f>H68/H71</f>
        <v>2.4553571428571428E-2</v>
      </c>
      <c r="J68" s="41">
        <v>3</v>
      </c>
      <c r="K68" s="42">
        <f>J68/J71</f>
        <v>7.3170731707317077E-3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42" s="7" customFormat="1" ht="12.75">
      <c r="A69" s="40" t="s">
        <v>5</v>
      </c>
      <c r="B69" s="41">
        <v>0</v>
      </c>
      <c r="C69" s="42">
        <f>B69/B71</f>
        <v>0</v>
      </c>
      <c r="D69" s="41">
        <v>0</v>
      </c>
      <c r="E69" s="42">
        <f>D69/D71</f>
        <v>0</v>
      </c>
      <c r="F69" s="41">
        <v>0</v>
      </c>
      <c r="G69" s="42">
        <f>F69/F71</f>
        <v>0</v>
      </c>
      <c r="H69" s="41">
        <v>0</v>
      </c>
      <c r="I69" s="42">
        <f>H69/H71</f>
        <v>0</v>
      </c>
      <c r="J69" s="41">
        <v>0</v>
      </c>
      <c r="K69" s="42">
        <f>J69/J71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42" s="7" customFormat="1" ht="12.75">
      <c r="A70" s="40" t="s">
        <v>4</v>
      </c>
      <c r="B70" s="41">
        <v>0</v>
      </c>
      <c r="C70" s="42">
        <f>B70/B71</f>
        <v>0</v>
      </c>
      <c r="D70" s="41">
        <v>1</v>
      </c>
      <c r="E70" s="42">
        <f>D70/D71</f>
        <v>2.5188916876574307E-3</v>
      </c>
      <c r="F70" s="41">
        <v>0</v>
      </c>
      <c r="G70" s="42">
        <f>F70/F71</f>
        <v>0</v>
      </c>
      <c r="H70" s="41">
        <v>0</v>
      </c>
      <c r="I70" s="42">
        <f>H70/H71</f>
        <v>0</v>
      </c>
      <c r="J70" s="41">
        <v>0</v>
      </c>
      <c r="K70" s="42">
        <f>J70/J71</f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42" s="7" customFormat="1" ht="13.5" thickBot="1">
      <c r="A71" s="40" t="s">
        <v>6</v>
      </c>
      <c r="B71" s="60">
        <f t="shared" ref="B71:C71" si="2">SUM(B61:B70)</f>
        <v>403</v>
      </c>
      <c r="C71" s="61">
        <f t="shared" si="2"/>
        <v>0.99999999999999989</v>
      </c>
      <c r="D71" s="60">
        <f t="shared" ref="D71:I71" si="3">SUM(D61:D70)</f>
        <v>397</v>
      </c>
      <c r="E71" s="61">
        <f t="shared" si="3"/>
        <v>1</v>
      </c>
      <c r="F71" s="60">
        <f t="shared" si="3"/>
        <v>422.5</v>
      </c>
      <c r="G71" s="61">
        <f t="shared" si="3"/>
        <v>0.99999999999999989</v>
      </c>
      <c r="H71" s="60">
        <f t="shared" si="3"/>
        <v>448</v>
      </c>
      <c r="I71" s="61">
        <f t="shared" si="3"/>
        <v>1</v>
      </c>
      <c r="J71" s="60">
        <f t="shared" ref="J71" si="4">SUM(J61:J70)</f>
        <v>410</v>
      </c>
      <c r="K71" s="61">
        <f t="shared" ref="K71" si="5">SUM(K61:K70)</f>
        <v>1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4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77" spans="1:42" s="7" customFormat="1" ht="12.75">
      <c r="A77" s="44"/>
      <c r="B77" s="45"/>
      <c r="C77" s="46"/>
      <c r="D77" s="47"/>
      <c r="E77" s="39"/>
      <c r="F77" s="47"/>
      <c r="G77" s="39"/>
      <c r="H77" s="39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92" spans="1:42" ht="41.1" customHeight="1">
      <c r="A92" s="48"/>
      <c r="B92" s="76" t="s">
        <v>34</v>
      </c>
      <c r="C92" s="76"/>
      <c r="D92" s="76"/>
      <c r="E92" s="76"/>
      <c r="F92" s="76"/>
      <c r="G92" s="48"/>
      <c r="H92" s="49"/>
      <c r="I92" s="49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2.75" thickBot="1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3.5" thickBot="1">
      <c r="C94" s="7"/>
      <c r="D94" s="50">
        <v>2019</v>
      </c>
      <c r="E94" s="50">
        <v>2020</v>
      </c>
      <c r="F94" s="50">
        <v>2021</v>
      </c>
      <c r="G94" s="50">
        <v>2022</v>
      </c>
      <c r="H94" s="50">
        <v>2023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s="7" customFormat="1" ht="12.75">
      <c r="B95" s="40" t="s">
        <v>20</v>
      </c>
      <c r="C95" s="51"/>
      <c r="D95" s="52">
        <v>15</v>
      </c>
      <c r="E95" s="52">
        <v>14</v>
      </c>
      <c r="F95" s="52">
        <v>12</v>
      </c>
      <c r="G95" s="52">
        <v>14</v>
      </c>
      <c r="H95" s="52">
        <v>14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1:42" s="7" customFormat="1" ht="12.75">
      <c r="B96" s="40" t="s">
        <v>3</v>
      </c>
      <c r="C96" s="53"/>
      <c r="D96" s="54">
        <v>4</v>
      </c>
      <c r="E96" s="54">
        <v>8</v>
      </c>
      <c r="F96" s="54">
        <v>4</v>
      </c>
      <c r="G96" s="54">
        <v>3</v>
      </c>
      <c r="H96" s="54">
        <v>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2:63" s="7" customFormat="1" ht="12.75">
      <c r="B97" s="40" t="s">
        <v>1</v>
      </c>
      <c r="C97" s="53"/>
      <c r="D97" s="54">
        <v>22</v>
      </c>
      <c r="E97" s="54">
        <v>20</v>
      </c>
      <c r="F97" s="54">
        <v>16</v>
      </c>
      <c r="G97" s="54">
        <v>14</v>
      </c>
      <c r="H97" s="54">
        <v>19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2:63" s="7" customFormat="1" ht="12.75">
      <c r="B98" s="40" t="s">
        <v>2</v>
      </c>
      <c r="C98" s="53"/>
      <c r="D98" s="54">
        <v>20</v>
      </c>
      <c r="E98" s="54">
        <v>21</v>
      </c>
      <c r="F98" s="54">
        <v>16</v>
      </c>
      <c r="G98" s="54">
        <v>16</v>
      </c>
      <c r="H98" s="54">
        <v>22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2:63" s="7" customFormat="1" ht="12.75" customHeight="1">
      <c r="B99" s="43" t="s">
        <v>16</v>
      </c>
      <c r="C99" s="53"/>
      <c r="D99" s="54">
        <v>37</v>
      </c>
      <c r="E99" s="54">
        <v>34</v>
      </c>
      <c r="F99" s="54">
        <v>40</v>
      </c>
      <c r="G99" s="54">
        <v>34</v>
      </c>
      <c r="H99" s="54">
        <v>34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2:63" s="7" customFormat="1" ht="12.75" customHeight="1">
      <c r="B100" s="43" t="s">
        <v>30</v>
      </c>
      <c r="C100" s="53"/>
      <c r="D100" s="54"/>
      <c r="E100" s="54"/>
      <c r="F100" s="54"/>
      <c r="G100" s="54"/>
      <c r="H100" s="54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2:63" s="7" customFormat="1" ht="15" customHeight="1">
      <c r="B101" s="40" t="s">
        <v>28</v>
      </c>
      <c r="C101" s="53"/>
      <c r="D101" s="54">
        <v>28</v>
      </c>
      <c r="E101" s="54">
        <v>32</v>
      </c>
      <c r="F101" s="54">
        <v>50</v>
      </c>
      <c r="G101" s="54">
        <v>45</v>
      </c>
      <c r="H101" s="54">
        <v>44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2:63" s="7" customFormat="1" ht="15" customHeight="1">
      <c r="B102" s="40" t="s">
        <v>5</v>
      </c>
      <c r="C102" s="53"/>
      <c r="D102" s="54">
        <v>4</v>
      </c>
      <c r="E102" s="54">
        <v>4</v>
      </c>
      <c r="F102" s="54">
        <v>2</v>
      </c>
      <c r="G102" s="54">
        <v>2</v>
      </c>
      <c r="H102" s="54">
        <v>4</v>
      </c>
      <c r="I102" s="55"/>
      <c r="J102" s="55"/>
      <c r="K102" s="5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2:63" s="7" customFormat="1" ht="13.5" thickBot="1">
      <c r="B103" s="40" t="s">
        <v>4</v>
      </c>
      <c r="C103" s="51"/>
      <c r="D103" s="56">
        <v>0</v>
      </c>
      <c r="E103" s="56">
        <v>2</v>
      </c>
      <c r="F103" s="56">
        <v>0</v>
      </c>
      <c r="G103" s="56">
        <v>1</v>
      </c>
      <c r="H103" s="56">
        <v>1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</row>
    <row r="106" spans="2:63" ht="18.75" customHeight="1">
      <c r="B106" s="76" t="s">
        <v>31</v>
      </c>
      <c r="C106" s="76"/>
      <c r="D106" s="76"/>
      <c r="E106" s="76"/>
      <c r="F106" s="76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7">
        <v>16.63</v>
      </c>
      <c r="D108" s="44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2.75">
      <c r="C109" s="58">
        <v>32.64</v>
      </c>
      <c r="D109" s="44" t="s">
        <v>33</v>
      </c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H59:I59"/>
    <mergeCell ref="D59:E59"/>
    <mergeCell ref="J59:K59"/>
    <mergeCell ref="A11:G11"/>
    <mergeCell ref="A2:I2"/>
    <mergeCell ref="A3:I3"/>
    <mergeCell ref="A10:I10"/>
    <mergeCell ref="A57:I57"/>
    <mergeCell ref="I12:J12"/>
    <mergeCell ref="B106:F106"/>
    <mergeCell ref="B92:F92"/>
    <mergeCell ref="B12:D12"/>
    <mergeCell ref="E12:G12"/>
    <mergeCell ref="B59:C59"/>
    <mergeCell ref="F59:G59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5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Senate</vt:lpstr>
      <vt:lpstr>Senate!Print_Area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 Marshall</cp:lastModifiedBy>
  <cp:lastPrinted>2014-11-04T17:20:10Z</cp:lastPrinted>
  <dcterms:created xsi:type="dcterms:W3CDTF">1999-06-08T15:24:14Z</dcterms:created>
  <dcterms:modified xsi:type="dcterms:W3CDTF">2023-07-21T15:28:01Z</dcterms:modified>
</cp:coreProperties>
</file>