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6421A8D1-AA8F-4BFC-B43C-FBCF0EA74C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tery" sheetId="1" r:id="rId1"/>
  </sheets>
  <definedNames>
    <definedName name="_xlnm.Print_Area" localSheetId="0">Lottery!$A$1:$I$107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  <c r="K60" i="1" s="1"/>
  <c r="D23" i="1"/>
  <c r="G23" i="1"/>
  <c r="H69" i="1"/>
  <c r="I62" i="1" s="1"/>
  <c r="G22" i="1"/>
  <c r="D22" i="1"/>
  <c r="K67" i="1" l="1"/>
  <c r="K66" i="1"/>
  <c r="K65" i="1"/>
  <c r="K64" i="1"/>
  <c r="K63" i="1"/>
  <c r="K62" i="1"/>
  <c r="K61" i="1"/>
  <c r="K59" i="1"/>
  <c r="K69" i="1" s="1"/>
  <c r="K68" i="1"/>
  <c r="I60" i="1"/>
  <c r="I63" i="1"/>
  <c r="I64" i="1"/>
  <c r="I61" i="1"/>
  <c r="I66" i="1"/>
  <c r="I65" i="1"/>
  <c r="I67" i="1"/>
  <c r="I59" i="1"/>
  <c r="I68" i="1"/>
  <c r="F69" i="1"/>
  <c r="G65" i="1" s="1"/>
  <c r="D21" i="1"/>
  <c r="G21" i="1"/>
  <c r="D69" i="1"/>
  <c r="E59" i="1" s="1"/>
  <c r="G20" i="1"/>
  <c r="D20" i="1"/>
  <c r="B69" i="1"/>
  <c r="C60" i="1" s="1"/>
  <c r="G19" i="1"/>
  <c r="D19" i="1"/>
  <c r="G17" i="1"/>
  <c r="G18" i="1"/>
  <c r="D17" i="1"/>
  <c r="D18" i="1"/>
  <c r="G16" i="1"/>
  <c r="G15" i="1"/>
  <c r="D16" i="1"/>
  <c r="D15" i="1"/>
  <c r="E67" i="1" l="1"/>
  <c r="I69" i="1"/>
  <c r="G61" i="1"/>
  <c r="G67" i="1"/>
  <c r="E68" i="1"/>
  <c r="E65" i="1"/>
  <c r="E64" i="1"/>
  <c r="E60" i="1"/>
  <c r="C64" i="1"/>
  <c r="E62" i="1"/>
  <c r="E66" i="1"/>
  <c r="C59" i="1"/>
  <c r="E63" i="1"/>
  <c r="C66" i="1"/>
  <c r="C67" i="1"/>
  <c r="C65" i="1"/>
  <c r="C68" i="1"/>
  <c r="C62" i="1"/>
  <c r="C61" i="1"/>
  <c r="G66" i="1"/>
  <c r="G68" i="1"/>
  <c r="G64" i="1"/>
  <c r="G60" i="1"/>
  <c r="G62" i="1"/>
  <c r="E61" i="1"/>
  <c r="G63" i="1"/>
  <c r="C63" i="1"/>
  <c r="G59" i="1"/>
  <c r="E69" i="1" l="1"/>
  <c r="C69" i="1"/>
  <c r="G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<sst xmlns="http://schemas.openxmlformats.org/spreadsheetml/2006/main" count="66" uniqueCount="38">
  <si>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</si>
  <si>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</si>
  <si>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</si>
  <si>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</si>
  <si>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</si>
  <si>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</si>
  <si>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</si>
  <si>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</si>
  <si>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</si>
  <si>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</si>
  <si>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</si>
  <si>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</si>
  <si>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</si>
  <si>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</si>
  <si>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</si>
  <si>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</si>
  <si>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</si>
  <si>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</si>
  <si>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</si>
  <si>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</si>
  <si>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</si>
  <si>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</si>
  <si>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</si>
  <si>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</si>
  <si>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</si>
  <si>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</si>
  <si>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</si>
  <si>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Lottery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</si>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</sst>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0" xfId="0" applyFont="1"/>
    <xf numFmtId="164" fontId="2" fillId="0" borderId="10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2" xfId="0" applyFont="1" applyBorder="1" applyAlignment="1">
      <alignment horizontal="center"/>
    </xf>
    <xf numFmtId="3" fontId="9" fillId="0" borderId="13" xfId="1" applyNumberFormat="1" applyFont="1" applyBorder="1"/>
    <xf numFmtId="164" fontId="9" fillId="0" borderId="14" xfId="2" applyNumberFormat="1" applyFont="1" applyBorder="1"/>
    <xf numFmtId="164" fontId="17" fillId="0" borderId="0" xfId="0" applyNumberFormat="1" applyFont="1" applyBorder="1"/>
    <xf numFmtId="0" fontId="9" fillId="0" borderId="15" xfId="0" applyFont="1" applyBorder="1"/>
    <xf numFmtId="3" fontId="9" fillId="0" borderId="16" xfId="1" applyNumberFormat="1" applyFont="1" applyBorder="1"/>
    <xf numFmtId="164" fontId="9" fillId="0" borderId="11" xfId="2" applyNumberFormat="1" applyFont="1" applyBorder="1"/>
    <xf numFmtId="0" fontId="9" fillId="0" borderId="1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7" xfId="2" applyNumberFormat="1" applyFont="1" applyBorder="1"/>
    <xf numFmtId="1" fontId="9" fillId="0" borderId="18" xfId="1" applyNumberFormat="1" applyFont="1" applyBorder="1" applyAlignment="1">
      <alignment horizontal="center"/>
    </xf>
    <xf numFmtId="1" fontId="17" fillId="0" borderId="0" xfId="1" applyNumberFormat="1" applyFont="1" applyBorder="1"/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0" fontId="17" fillId="0" borderId="0" xfId="0" applyFont="1" applyAlignment="1"/>
    <xf numFmtId="1" fontId="9" fillId="0" borderId="21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9" fillId="0" borderId="0" xfId="2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22" xfId="0" applyNumberFormat="1" applyFont="1" applyBorder="1"/>
    <xf numFmtId="164" fontId="9" fillId="0" borderId="23" xfId="2" applyNumberFormat="1" applyFont="1" applyBorder="1"/>
    <xf numFmtId="164" fontId="2" fillId="0" borderId="0" xfId="2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9" fontId="2" fillId="0" borderId="25" xfId="2" applyFont="1" applyBorder="1"/>
    <xf numFmtId="0" fontId="10" fillId="0" borderId="12" xfId="0" applyFont="1" applyBorder="1" applyAlignment="1">
      <alignment horizontal="center"/>
    </xf>
    <xf numFmtId="9" fontId="10" fillId="0" borderId="21" xfId="0" applyNumberFormat="1" applyFont="1" applyBorder="1"/>
    <xf numFmtId="0" fontId="1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10" fillId="0" borderId="22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164" fontId="10" fillId="0" borderId="32" xfId="2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4" fontId="10" fillId="0" borderId="33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1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2" fillId="0" borderId="21" xfId="0" applyNumberFormat="1" applyFont="1" applyBorder="1"/>
    <xf numFmtId="0" fontId="2" fillId="0" borderId="30" xfId="0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32001555361135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00053750041987E-2"/>
          <c:y val="0.17216178801005899"/>
          <c:w val="0.87200068125053221"/>
          <c:h val="0.6080607831844636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Lottery!$B$57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Lottery!$C$60:$C$68</c:f>
              <c:numCache>
                <c:formatCode>0.0%</c:formatCode>
                <c:ptCount val="9"/>
                <c:pt idx="0">
                  <c:v>4.281250000000001E-2</c:v>
                </c:pt>
                <c:pt idx="1">
                  <c:v>0</c:v>
                </c:pt>
                <c:pt idx="2">
                  <c:v>1.5625000000000003E-2</c:v>
                </c:pt>
                <c:pt idx="3">
                  <c:v>9.0625000000000011E-2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B-4933-B9A4-825929517877}"/>
            </c:ext>
          </c:extLst>
        </c:ser>
        <c:ser>
          <c:idx val="1"/>
          <c:order val="1"/>
          <c:tx>
            <c:strRef>
              <c:f>Lottery!$D$57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Lottery!$E$60:$E$68</c:f>
              <c:numCache>
                <c:formatCode>0.0%</c:formatCode>
                <c:ptCount val="9"/>
                <c:pt idx="0">
                  <c:v>4.6936416184971096E-2</c:v>
                </c:pt>
                <c:pt idx="1">
                  <c:v>0</c:v>
                </c:pt>
                <c:pt idx="2">
                  <c:v>1.4450867052023121E-2</c:v>
                </c:pt>
                <c:pt idx="3">
                  <c:v>7.8034682080924858E-2</c:v>
                </c:pt>
                <c:pt idx="4">
                  <c:v>5.7803468208092483E-3</c:v>
                </c:pt>
                <c:pt idx="5">
                  <c:v>0</c:v>
                </c:pt>
                <c:pt idx="6">
                  <c:v>2.6011560693641619E-2</c:v>
                </c:pt>
                <c:pt idx="7">
                  <c:v>0</c:v>
                </c:pt>
                <c:pt idx="8">
                  <c:v>1.1560693641618497E-2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B-4933-B9A4-825929517877}"/>
            </c:ext>
          </c:extLst>
        </c:ser>
        <c:ser>
          <c:idx val="5"/>
          <c:order val="2"/>
          <c:tx>
            <c:strRef>
              <c:f>Lottery!$F$57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Lottery!$G$60:$G$68</c:f>
              <c:numCache>
                <c:formatCode>0.0%</c:formatCode>
                <c:ptCount val="9"/>
                <c:pt idx="0">
                  <c:v>5.3627586206896539E-2</c:v>
                </c:pt>
                <c:pt idx="1">
                  <c:v>0</c:v>
                </c:pt>
                <c:pt idx="2">
                  <c:v>1.6551724137931031E-2</c:v>
                </c:pt>
                <c:pt idx="3">
                  <c:v>4.6896551724137925E-2</c:v>
                </c:pt>
                <c:pt idx="4">
                  <c:v>1.5172413793103447E-2</c:v>
                </c:pt>
                <c:pt idx="5">
                  <c:v>0</c:v>
                </c:pt>
                <c:pt idx="6">
                  <c:v>3.0344827586206893E-2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B-4933-B9A4-825929517877}"/>
            </c:ext>
          </c:extLst>
        </c:ser>
        <c:ser>
          <c:idx val="0"/>
          <c:order val="3"/>
          <c:tx>
            <c:strRef>
              <c:f>Lottery!$H$57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Lottery!$I$60:$I$68</c:f>
              <c:numCache>
                <c:formatCode>0.0%</c:formatCode>
                <c:ptCount val="9"/>
                <c:pt idx="0">
                  <c:v>2.0390624999999999E-2</c:v>
                </c:pt>
                <c:pt idx="1">
                  <c:v>0</c:v>
                </c:pt>
                <c:pt idx="2">
                  <c:v>0</c:v>
                </c:pt>
                <c:pt idx="3">
                  <c:v>1.953125E-2</c:v>
                </c:pt>
                <c:pt idx="4">
                  <c:v>7.8125E-3</c:v>
                </c:pt>
                <c:pt idx="5">
                  <c:v>0</c:v>
                </c:pt>
                <c:pt idx="6">
                  <c:v>0.5078125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6B-4933-B9A4-825929517877}"/>
            </c:ext>
          </c:extLst>
        </c:ser>
        <c:ser>
          <c:idx val="2"/>
          <c:order val="4"/>
          <c:tx>
            <c:strRef>
              <c:f>Lottery!$J$57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Lottery!$K$60:$K$68</c:f>
              <c:numCache>
                <c:formatCode>0.0%</c:formatCode>
                <c:ptCount val="9"/>
                <c:pt idx="0">
                  <c:v>5.2968036529680365E-3</c:v>
                </c:pt>
                <c:pt idx="1">
                  <c:v>0</c:v>
                </c:pt>
                <c:pt idx="2">
                  <c:v>0</c:v>
                </c:pt>
                <c:pt idx="3">
                  <c:v>4.5662100456621002E-3</c:v>
                </c:pt>
                <c:pt idx="4">
                  <c:v>3.1963470319634701E-2</c:v>
                </c:pt>
                <c:pt idx="5">
                  <c:v>0</c:v>
                </c:pt>
                <c:pt idx="6">
                  <c:v>0.59360730593607303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6B-4933-B9A4-82592951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441968"/>
        <c:axId val="859448632"/>
      </c:barChart>
      <c:catAx>
        <c:axId val="85944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863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19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40034098301815"/>
          <c:y val="0.94872102525645829"/>
          <c:w val="0.51943928533596984"/>
          <c:h val="5.1278876399991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7-48B6-A2DC-FBD4B3893A8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Lottery!$C$14:$C$23</c:f>
              <c:numCache>
                <c:formatCode>0.0%</c:formatCode>
                <c:ptCount val="10"/>
                <c:pt idx="0">
                  <c:v>0.87009999999999998</c:v>
                </c:pt>
                <c:pt idx="1">
                  <c:v>0.85909999999999997</c:v>
                </c:pt>
                <c:pt idx="2">
                  <c:v>0.8599</c:v>
                </c:pt>
                <c:pt idx="3">
                  <c:v>0.86860000000000004</c:v>
                </c:pt>
                <c:pt idx="4">
                  <c:v>0.84</c:v>
                </c:pt>
                <c:pt idx="5">
                  <c:v>0.85089999999999999</c:v>
                </c:pt>
                <c:pt idx="6">
                  <c:v>0.81720000000000004</c:v>
                </c:pt>
                <c:pt idx="7">
                  <c:v>0.83740000000000003</c:v>
                </c:pt>
                <c:pt idx="8">
                  <c:v>0.44450000000000001</c:v>
                </c:pt>
                <c:pt idx="9">
                  <c:v>0.36459999999999998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7-48B6-A2DC-FBD4B3893A8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77-48B6-A2DC-FBD4B3893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39224"/>
        <c:axId val="859449024"/>
      </c:lineChart>
      <c:catAx>
        <c:axId val="85943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9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392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42306048943"/>
          <c:w val="0.6648363185371059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3-4DCE-A7A8-736D3657D6C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Lottery!$F$14:$F$23</c:f>
              <c:numCache>
                <c:formatCode>0.0%</c:formatCode>
                <c:ptCount val="10"/>
                <c:pt idx="0">
                  <c:v>0.85799999999999998</c:v>
                </c:pt>
                <c:pt idx="1">
                  <c:v>0.86229999999999996</c:v>
                </c:pt>
                <c:pt idx="2">
                  <c:v>0.79020000000000001</c:v>
                </c:pt>
                <c:pt idx="3">
                  <c:v>0.86850000000000005</c:v>
                </c:pt>
                <c:pt idx="4">
                  <c:v>0.78100000000000003</c:v>
                </c:pt>
                <c:pt idx="5">
                  <c:v>0.82769999999999999</c:v>
                </c:pt>
                <c:pt idx="6">
                  <c:v>0.78559999999999997</c:v>
                </c:pt>
                <c:pt idx="7">
                  <c:v>0.80630000000000002</c:v>
                </c:pt>
                <c:pt idx="8">
                  <c:v>0.46</c:v>
                </c:pt>
                <c:pt idx="9">
                  <c:v>0.35980000000000001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3-4DCE-A7A8-736D3657D6C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Lottery!$J$14:$J$23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3-4DCE-A7A8-736D3657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44320"/>
        <c:axId val="859442360"/>
      </c:lineChart>
      <c:catAx>
        <c:axId val="8594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2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4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381000</xdr:colOff>
      <xdr:row>86</xdr:row>
      <xdr:rowOff>133350</xdr:rowOff>
    </xdr:to>
    <xdr:graphicFrame macro="">
      <xdr:nvGraphicFramePr>
        <xdr:cNvPr id="1973" name="Chart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19050</xdr:rowOff>
    </xdr:from>
    <xdr:to>
      <xdr:col>6</xdr:col>
      <xdr:colOff>533400</xdr:colOff>
      <xdr:row>37</xdr:row>
      <xdr:rowOff>85725</xdr:rowOff>
    </xdr:to>
    <xdr:graphicFrame macro="">
      <xdr:nvGraphicFramePr>
        <xdr:cNvPr id="1974" name="Chart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504825</xdr:colOff>
      <xdr:row>53</xdr:row>
      <xdr:rowOff>47625</xdr:rowOff>
    </xdr:to>
    <xdr:graphicFrame macro="">
      <xdr:nvGraphicFramePr>
        <xdr:cNvPr id="1975" name="Chart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139700</xdr:rowOff>
    </xdr:to>
    <xdr:sp macro="" textlink="">
      <xdr:nvSpPr>
        <xdr:cNvPr id="1976" name="Text Box 2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95325" y="1798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152401</xdr:colOff>
      <xdr:row>23</xdr:row>
      <xdr:rowOff>123825</xdr:rowOff>
    </xdr:from>
    <xdr:to>
      <xdr:col>9</xdr:col>
      <xdr:colOff>0</xdr:colOff>
      <xdr:row>27</xdr:row>
      <xdr:rowOff>57150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38801" y="4543425"/>
          <a:ext cx="1428749" cy="542925"/>
        </a:xfrm>
        <a:prstGeom prst="borderCallout1">
          <a:avLst>
            <a:gd name="adj1" fmla="val 12194"/>
            <a:gd name="adj2" fmla="val -8931"/>
            <a:gd name="adj3" fmla="val 20286"/>
            <a:gd name="adj4" fmla="val -233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657226</xdr:colOff>
      <xdr:row>37</xdr:row>
      <xdr:rowOff>19050</xdr:rowOff>
    </xdr:from>
    <xdr:to>
      <xdr:col>8</xdr:col>
      <xdr:colOff>685801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81626" y="664845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28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979" name="Text Box 5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85</xdr:row>
      <xdr:rowOff>66675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4775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7" name="Text Box 7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88" name="Text Box 7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1989" name="Text Box 7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1990" name="Text Box 7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1" name="Text Box 7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2" name="Text Box 7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3" name="Text Box 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4" name="Text Box 8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5" name="Text Box 8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6" name="Text Box 8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38100</xdr:rowOff>
    </xdr:to>
    <xdr:sp macro="" textlink="">
      <xdr:nvSpPr>
        <xdr:cNvPr id="1997" name="Text Box 8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109</xdr:row>
      <xdr:rowOff>0</xdr:rowOff>
    </xdr:from>
    <xdr:to>
      <xdr:col>4</xdr:col>
      <xdr:colOff>520700</xdr:colOff>
      <xdr:row>110</xdr:row>
      <xdr:rowOff>38100</xdr:rowOff>
    </xdr:to>
    <xdr:sp macro="" textlink="">
      <xdr:nvSpPr>
        <xdr:cNvPr id="1998" name="Text Box 8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109</xdr:row>
      <xdr:rowOff>0</xdr:rowOff>
    </xdr:from>
    <xdr:to>
      <xdr:col>4</xdr:col>
      <xdr:colOff>520700</xdr:colOff>
      <xdr:row>110</xdr:row>
      <xdr:rowOff>38100</xdr:rowOff>
    </xdr:to>
    <xdr:sp macro="" textlink="">
      <xdr:nvSpPr>
        <xdr:cNvPr id="1999" name="Text Box 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103</xdr:row>
      <xdr:rowOff>38100</xdr:rowOff>
    </xdr:to>
    <xdr:sp macro="" textlink="">
      <xdr:nvSpPr>
        <xdr:cNvPr id="2000" name="Text Box 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1" name="Text Box 8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2" name="Text Box 8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3" name="Text Box 9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4" name="Text Box 9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5" name="Text Box 9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6" name="Text Box 9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7" name="Text Box 9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08" name="Text Box 9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09" name="Text Box 9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0.93765</cdr:x>
      <cdr:y>0.5289</cdr:y>
    </cdr:from>
    <cdr:to>
      <cdr:x>0.98365</cdr:x>
      <cdr:y>0.76664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026" y="1377880"/>
          <a:ext cx="274301" cy="616706"/>
        </a:xfrm>
        <a:prstGeom xmlns:a="http://schemas.openxmlformats.org/drawingml/2006/main" prst="upArrow">
          <a:avLst>
            <a:gd name="adj1" fmla="val 50000"/>
            <a:gd name="adj2" fmla="val 562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0.29973</cdr:y>
    </cdr:from>
    <cdr:to>
      <cdr:x>0.99086</cdr:x>
      <cdr:y>0.49426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68375"/>
          <a:ext cx="225057" cy="431718"/>
        </a:xfrm>
        <a:prstGeom xmlns:a="http://schemas.openxmlformats.org/drawingml/2006/main" prst="downArrow">
          <a:avLst>
            <a:gd name="adj1" fmla="val 50000"/>
            <a:gd name="adj2" fmla="val 479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0.39001</cdr:y>
    </cdr:from>
    <cdr:to>
      <cdr:x>0.99086</cdr:x>
      <cdr:y>0.57692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898456"/>
          <a:ext cx="227614" cy="429054"/>
        </a:xfrm>
        <a:prstGeom xmlns:a="http://schemas.openxmlformats.org/drawingml/2006/main" prst="downArrow">
          <a:avLst>
            <a:gd name="adj1" fmla="val 50000"/>
            <a:gd name="adj2" fmla="val 471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zoomScaleNormal="100" zoomScaleSheetLayoutView="100" workbookViewId="0">
      <selection activeCell="G106" sqref="G106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2.296875" style="3" customWidth="1"/>
    <col min="9" max="9" width="11.3984375" style="3" customWidth="1"/>
    <col min="10" max="10" width="11.3984375" style="4" customWidth="1"/>
    <col min="11" max="11" width="12.09765625" style="4" customWidth="1"/>
    <col min="12" max="13" width="11.8984375" style="4" customWidth="1"/>
    <col min="14" max="53" width="5" style="4" customWidth="1"/>
    <col min="54" max="67" width="5" style="3" customWidth="1"/>
    <col min="68" max="16384" width="11.3984375" style="3"/>
  </cols>
  <sheetData>
    <row r="1" spans="1:52" ht="15" customHeight="1"/>
    <row r="2" spans="1:52" ht="22.5">
      <c r="A2" s="87" t="s">
        <v>27</v>
      </c>
      <c r="B2" s="87"/>
      <c r="C2" s="87"/>
      <c r="D2" s="87"/>
      <c r="E2" s="87"/>
      <c r="F2" s="87"/>
      <c r="G2" s="87"/>
      <c r="H2" s="86"/>
      <c r="I2" s="86"/>
      <c r="J2" s="6"/>
    </row>
    <row r="3" spans="1:52" ht="15.75" customHeight="1">
      <c r="A3" s="88" t="s">
        <v>36</v>
      </c>
      <c r="B3" s="88"/>
      <c r="C3" s="88"/>
      <c r="D3" s="88"/>
      <c r="E3" s="88"/>
      <c r="F3" s="88"/>
      <c r="G3" s="88"/>
      <c r="H3" s="86"/>
      <c r="I3" s="86"/>
      <c r="J3" s="6"/>
    </row>
    <row r="4" spans="1:52" ht="6.75" customHeight="1">
      <c r="F4" s="7"/>
    </row>
    <row r="5" spans="1:52" ht="13.5" thickBot="1">
      <c r="F5" s="7"/>
    </row>
    <row r="6" spans="1:52" s="1" customFormat="1" ht="14.5" thickBot="1">
      <c r="A6" s="8" t="s">
        <v>14</v>
      </c>
      <c r="B6" s="9">
        <v>2012</v>
      </c>
      <c r="C6" s="9">
        <v>2013</v>
      </c>
      <c r="D6" s="9" t="s">
        <v>35</v>
      </c>
      <c r="E6" s="9">
        <v>2016</v>
      </c>
      <c r="F6" s="9">
        <v>2017</v>
      </c>
      <c r="G6" s="9">
        <v>2018</v>
      </c>
      <c r="H6" s="58">
        <v>2019</v>
      </c>
      <c r="I6" s="99">
        <v>2020</v>
      </c>
      <c r="J6" s="99">
        <v>2021</v>
      </c>
      <c r="K6" s="62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2" s="1" customFormat="1" ht="14.5" thickBot="1">
      <c r="A7" s="10" t="s">
        <v>15</v>
      </c>
      <c r="B7" s="11">
        <v>0.66</v>
      </c>
      <c r="C7" s="11">
        <v>0.81</v>
      </c>
      <c r="D7" s="11">
        <v>0.84</v>
      </c>
      <c r="E7" s="11">
        <v>1</v>
      </c>
      <c r="F7" s="11">
        <v>0.83599999999999997</v>
      </c>
      <c r="G7" s="11">
        <v>0.93</v>
      </c>
      <c r="H7" s="59">
        <v>0.76400000000000001</v>
      </c>
      <c r="I7" s="100">
        <v>0.78649999999999998</v>
      </c>
      <c r="J7" s="100">
        <v>0.76</v>
      </c>
      <c r="K7" s="61">
        <v>0.88680000000000003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2" ht="15" customHeight="1">
      <c r="D8" s="12" t="s">
        <v>34</v>
      </c>
    </row>
    <row r="9" spans="1:52" ht="15" customHeight="1">
      <c r="D9" s="12"/>
    </row>
    <row r="10" spans="1:52" ht="17.5">
      <c r="A10" s="89" t="s">
        <v>26</v>
      </c>
      <c r="B10" s="89"/>
      <c r="C10" s="89"/>
      <c r="D10" s="89"/>
      <c r="E10" s="89"/>
      <c r="F10" s="89"/>
      <c r="G10" s="89"/>
      <c r="H10" s="90"/>
      <c r="I10" s="90"/>
    </row>
    <row r="11" spans="1:52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1:52" s="1" customFormat="1" ht="14.5" thickBot="1">
      <c r="B12" s="92" t="s">
        <v>10</v>
      </c>
      <c r="C12" s="93"/>
      <c r="D12" s="94"/>
      <c r="E12" s="95" t="s">
        <v>13</v>
      </c>
      <c r="F12" s="96"/>
      <c r="G12" s="97"/>
      <c r="H12" s="75" t="s">
        <v>21</v>
      </c>
      <c r="I12" s="85" t="s">
        <v>24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5" thickBot="1">
      <c r="A13" s="14"/>
      <c r="B13" s="15" t="s">
        <v>11</v>
      </c>
      <c r="C13" s="73" t="s">
        <v>12</v>
      </c>
      <c r="D13" s="79" t="s">
        <v>19</v>
      </c>
      <c r="E13" s="60" t="s">
        <v>11</v>
      </c>
      <c r="F13" s="16" t="s">
        <v>12</v>
      </c>
      <c r="G13" s="17" t="s">
        <v>19</v>
      </c>
      <c r="H13" s="7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4">
      <c r="A14" s="63">
        <v>2012</v>
      </c>
      <c r="B14" s="66">
        <v>0.6</v>
      </c>
      <c r="C14" s="20">
        <v>0.87009999999999998</v>
      </c>
      <c r="D14" s="70">
        <v>3.2000000000000001E-2</v>
      </c>
      <c r="E14" s="66">
        <v>0.6</v>
      </c>
      <c r="F14" s="20">
        <v>0.85799999999999998</v>
      </c>
      <c r="G14" s="67">
        <v>8.9999999999999993E-3</v>
      </c>
      <c r="H14" s="77" t="s">
        <v>25</v>
      </c>
      <c r="I14" s="57">
        <v>0.69389999999999996</v>
      </c>
      <c r="J14" s="57">
        <v>0.66639999999999999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4">
      <c r="A15" s="63">
        <v>2013</v>
      </c>
      <c r="B15" s="66">
        <v>0.6</v>
      </c>
      <c r="C15" s="20">
        <v>0.85909999999999997</v>
      </c>
      <c r="D15" s="70">
        <f t="shared" ref="D15:D20" si="0">(C15-C14)/C14</f>
        <v>-1.2642225031605574E-2</v>
      </c>
      <c r="E15" s="66">
        <v>0.6</v>
      </c>
      <c r="F15" s="20">
        <v>0.86229999999999996</v>
      </c>
      <c r="G15" s="67">
        <f t="shared" ref="G15:G20" si="1">(F15-F14)/F14</f>
        <v>5.0116550116549776E-3</v>
      </c>
      <c r="H15" s="77" t="s">
        <v>25</v>
      </c>
      <c r="I15" s="57">
        <v>0.70809999999999995</v>
      </c>
      <c r="J15" s="57">
        <v>0.67410000000000003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4">
      <c r="A16" s="63">
        <v>2015</v>
      </c>
      <c r="B16" s="66">
        <v>0.6</v>
      </c>
      <c r="C16" s="20">
        <v>0.8599</v>
      </c>
      <c r="D16" s="70">
        <f t="shared" si="0"/>
        <v>9.3120707717381321E-4</v>
      </c>
      <c r="E16" s="66">
        <v>0.6</v>
      </c>
      <c r="F16" s="20">
        <v>0.79020000000000001</v>
      </c>
      <c r="G16" s="67">
        <f t="shared" si="1"/>
        <v>-8.3613591557462535E-2</v>
      </c>
      <c r="H16" s="77" t="s">
        <v>25</v>
      </c>
      <c r="I16" s="57">
        <v>0.70830000000000004</v>
      </c>
      <c r="J16" s="57">
        <v>0.66800000000000004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23" customFormat="1" ht="14">
      <c r="A17" s="63">
        <v>2016</v>
      </c>
      <c r="B17" s="66">
        <v>0.6</v>
      </c>
      <c r="C17" s="20">
        <v>0.86860000000000004</v>
      </c>
      <c r="D17" s="70">
        <f t="shared" si="0"/>
        <v>1.0117455518083546E-2</v>
      </c>
      <c r="E17" s="66">
        <v>0.6</v>
      </c>
      <c r="F17" s="20">
        <v>0.86850000000000005</v>
      </c>
      <c r="G17" s="67">
        <f t="shared" si="1"/>
        <v>9.908883826879275E-2</v>
      </c>
      <c r="H17" s="77" t="s">
        <v>25</v>
      </c>
      <c r="I17" s="57">
        <v>0.71579999999999999</v>
      </c>
      <c r="J17" s="57">
        <v>0.67889999999999995</v>
      </c>
      <c r="K17" s="19"/>
      <c r="L17" s="19"/>
      <c r="M17" s="19"/>
      <c r="N17" s="19"/>
      <c r="O17" s="19"/>
      <c r="P17" s="19"/>
      <c r="Q17" s="19"/>
      <c r="R17" s="19"/>
      <c r="S17" s="22"/>
      <c r="T17" s="19"/>
      <c r="U17" s="19"/>
      <c r="V17" s="19"/>
      <c r="W17" s="2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s="1" customFormat="1" ht="14">
      <c r="A18" s="63">
        <v>2017</v>
      </c>
      <c r="B18" s="66">
        <v>0.6</v>
      </c>
      <c r="C18" s="20">
        <v>0.84</v>
      </c>
      <c r="D18" s="70">
        <f t="shared" si="0"/>
        <v>-3.292654846880045E-2</v>
      </c>
      <c r="E18" s="66">
        <v>0.6</v>
      </c>
      <c r="F18" s="20">
        <v>0.78100000000000003</v>
      </c>
      <c r="G18" s="67">
        <f t="shared" si="1"/>
        <v>-0.100748416810593</v>
      </c>
      <c r="H18" s="77" t="s">
        <v>25</v>
      </c>
      <c r="I18" s="57">
        <v>0.75170000000000003</v>
      </c>
      <c r="J18" s="57">
        <v>0.71889999999999998</v>
      </c>
      <c r="K18" s="2"/>
      <c r="L18" s="2"/>
      <c r="M18" s="2"/>
      <c r="N18" s="2"/>
      <c r="O18" s="2"/>
      <c r="P18" s="2"/>
      <c r="Q18" s="2"/>
      <c r="R18" s="2"/>
      <c r="S18" s="21"/>
      <c r="T18" s="19"/>
      <c r="U18" s="2"/>
      <c r="V18" s="2"/>
      <c r="W18" s="21"/>
      <c r="X18" s="1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4">
      <c r="A19" s="63">
        <v>2018</v>
      </c>
      <c r="B19" s="66">
        <v>0.6</v>
      </c>
      <c r="C19" s="20">
        <v>0.85089999999999999</v>
      </c>
      <c r="D19" s="70">
        <f t="shared" si="0"/>
        <v>1.2976190476190502E-2</v>
      </c>
      <c r="E19" s="66">
        <v>0.6</v>
      </c>
      <c r="F19" s="20">
        <v>0.82769999999999999</v>
      </c>
      <c r="G19" s="67">
        <f t="shared" si="1"/>
        <v>5.9795134443021716E-2</v>
      </c>
      <c r="H19" s="77" t="s">
        <v>25</v>
      </c>
      <c r="I19" s="57">
        <v>0.75929999999999997</v>
      </c>
      <c r="J19" s="57">
        <v>0.71540000000000004</v>
      </c>
      <c r="T19" s="26"/>
      <c r="X19" s="26"/>
    </row>
    <row r="20" spans="1:52" ht="14">
      <c r="A20" s="64">
        <v>2019</v>
      </c>
      <c r="B20" s="66">
        <v>0.6</v>
      </c>
      <c r="C20" s="20">
        <v>0.81720000000000004</v>
      </c>
      <c r="D20" s="70">
        <f t="shared" si="0"/>
        <v>-3.960512398636732E-2</v>
      </c>
      <c r="E20" s="66">
        <v>0.6</v>
      </c>
      <c r="F20" s="20">
        <v>0.78559999999999997</v>
      </c>
      <c r="G20" s="67">
        <f t="shared" si="1"/>
        <v>-5.0863839555394502E-2</v>
      </c>
      <c r="H20" s="77" t="s">
        <v>25</v>
      </c>
      <c r="I20" s="57">
        <v>0.73650000000000004</v>
      </c>
      <c r="J20" s="57">
        <v>0.69230000000000003</v>
      </c>
      <c r="T20" s="26"/>
      <c r="X20" s="26"/>
    </row>
    <row r="21" spans="1:52" ht="14">
      <c r="A21" s="63">
        <v>2020</v>
      </c>
      <c r="B21" s="66">
        <v>0.6</v>
      </c>
      <c r="C21" s="20">
        <v>0.83740000000000003</v>
      </c>
      <c r="D21" s="70">
        <f>(C21-C20)/C20</f>
        <v>2.4718551150269205E-2</v>
      </c>
      <c r="E21" s="66">
        <v>0.6</v>
      </c>
      <c r="F21" s="20">
        <v>0.80630000000000002</v>
      </c>
      <c r="G21" s="67">
        <f>(F21-F20)/F20</f>
        <v>2.6349287169042838E-2</v>
      </c>
      <c r="H21" s="77" t="s">
        <v>25</v>
      </c>
      <c r="I21" s="80">
        <v>0.73699999999999999</v>
      </c>
      <c r="J21" s="80">
        <v>0.70799999999999996</v>
      </c>
      <c r="T21" s="24"/>
      <c r="U21" s="25"/>
      <c r="X21" s="24"/>
      <c r="Y21" s="25"/>
    </row>
    <row r="22" spans="1:52" ht="14.5" thickBot="1">
      <c r="A22" s="101">
        <v>2021</v>
      </c>
      <c r="B22" s="102">
        <v>0.6</v>
      </c>
      <c r="C22" s="103">
        <v>0.44450000000000001</v>
      </c>
      <c r="D22" s="104">
        <f>(C22-C21)/C21</f>
        <v>-0.46919035108669693</v>
      </c>
      <c r="E22" s="105">
        <v>0.6</v>
      </c>
      <c r="F22" s="106">
        <v>0.46</v>
      </c>
      <c r="G22" s="107">
        <f>(F22-F21)/F21</f>
        <v>-0.42949274463599157</v>
      </c>
      <c r="H22" s="108" t="s">
        <v>37</v>
      </c>
      <c r="I22" s="80">
        <v>0.48699999999999999</v>
      </c>
      <c r="J22" s="80">
        <v>0.46700000000000003</v>
      </c>
      <c r="T22" s="24"/>
      <c r="U22" s="25"/>
      <c r="X22" s="24"/>
      <c r="Y22" s="25"/>
    </row>
    <row r="23" spans="1:52" ht="14.5" thickBot="1">
      <c r="A23" s="65">
        <v>2022</v>
      </c>
      <c r="B23" s="68">
        <v>0.6</v>
      </c>
      <c r="C23" s="69">
        <v>0.36459999999999998</v>
      </c>
      <c r="D23" s="74">
        <f>(C23-C22)/C22</f>
        <v>-0.17975253093363336</v>
      </c>
      <c r="E23" s="78">
        <v>0.6</v>
      </c>
      <c r="F23" s="71">
        <v>0.35980000000000001</v>
      </c>
      <c r="G23" s="72">
        <f>(F23-F22)/F22</f>
        <v>-0.21782608695652175</v>
      </c>
      <c r="H23" s="18" t="s">
        <v>37</v>
      </c>
      <c r="I23" s="81">
        <v>0.50949999999999995</v>
      </c>
      <c r="J23" s="81">
        <v>0.51470000000000005</v>
      </c>
      <c r="T23" s="24"/>
      <c r="U23" s="25"/>
      <c r="X23" s="24"/>
      <c r="Y23" s="25"/>
    </row>
    <row r="24" spans="1:52">
      <c r="T24" s="24"/>
      <c r="U24" s="25"/>
      <c r="X24" s="24"/>
      <c r="Y24" s="25"/>
    </row>
    <row r="25" spans="1:52">
      <c r="T25" s="24"/>
      <c r="U25" s="25"/>
      <c r="X25" s="24"/>
      <c r="Y25" s="25"/>
    </row>
    <row r="26" spans="1:52">
      <c r="T26" s="24"/>
      <c r="U26" s="25"/>
      <c r="X26" s="24"/>
      <c r="Y26" s="25"/>
    </row>
    <row r="27" spans="1:52">
      <c r="T27" s="24"/>
      <c r="U27" s="25"/>
      <c r="X27" s="24"/>
      <c r="Y27" s="25"/>
    </row>
    <row r="28" spans="1:52">
      <c r="T28" s="24"/>
      <c r="U28" s="25"/>
      <c r="X28" s="24"/>
      <c r="Y28" s="25"/>
    </row>
    <row r="29" spans="1:52">
      <c r="T29" s="24"/>
      <c r="U29" s="25"/>
      <c r="X29" s="24"/>
      <c r="Y29" s="25"/>
    </row>
    <row r="30" spans="1:52">
      <c r="L30" s="25"/>
      <c r="M30" s="25"/>
    </row>
    <row r="32" spans="1:52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37" spans="23:23">
      <c r="W37" s="26"/>
    </row>
    <row r="54" spans="1:45" ht="12" customHeight="1">
      <c r="I54" s="5"/>
    </row>
    <row r="55" spans="1:45" ht="19" customHeight="1">
      <c r="A55" s="91" t="s">
        <v>23</v>
      </c>
      <c r="B55" s="91"/>
      <c r="C55" s="91"/>
      <c r="D55" s="91"/>
      <c r="E55" s="91"/>
      <c r="F55" s="91"/>
      <c r="G55" s="91"/>
      <c r="H55" s="90"/>
      <c r="I55" s="90"/>
    </row>
    <row r="56" spans="1:45" ht="12" thickBot="1"/>
    <row r="57" spans="1:45" s="7" customFormat="1" ht="14.15" customHeight="1" thickBot="1">
      <c r="B57" s="82">
        <v>2018</v>
      </c>
      <c r="C57" s="83"/>
      <c r="D57" s="82">
        <v>2019</v>
      </c>
      <c r="E57" s="83"/>
      <c r="F57" s="82">
        <v>2020</v>
      </c>
      <c r="G57" s="83"/>
      <c r="H57" s="82">
        <v>2021</v>
      </c>
      <c r="I57" s="83"/>
      <c r="J57" s="82">
        <v>2022</v>
      </c>
      <c r="K57" s="83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s="7" customFormat="1" ht="13.5" thickBot="1">
      <c r="A58" s="54" t="s">
        <v>7</v>
      </c>
      <c r="B58" s="28" t="s">
        <v>8</v>
      </c>
      <c r="C58" s="17" t="s">
        <v>9</v>
      </c>
      <c r="D58" s="28" t="s">
        <v>8</v>
      </c>
      <c r="E58" s="17" t="s">
        <v>9</v>
      </c>
      <c r="F58" s="28" t="s">
        <v>8</v>
      </c>
      <c r="G58" s="17" t="s">
        <v>9</v>
      </c>
      <c r="H58" s="28" t="s">
        <v>8</v>
      </c>
      <c r="I58" s="17" t="s">
        <v>9</v>
      </c>
      <c r="J58" s="28" t="s">
        <v>8</v>
      </c>
      <c r="K58" s="17" t="s">
        <v>9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s="7" customFormat="1" ht="13">
      <c r="A59" s="32" t="s">
        <v>0</v>
      </c>
      <c r="B59" s="29">
        <v>272.29999999999995</v>
      </c>
      <c r="C59" s="30">
        <f>B59/B69</f>
        <v>0.85093750000000001</v>
      </c>
      <c r="D59" s="29">
        <v>282.76</v>
      </c>
      <c r="E59" s="30">
        <f>D59/D69</f>
        <v>0.81722543352601151</v>
      </c>
      <c r="F59" s="29">
        <v>303.56000000000006</v>
      </c>
      <c r="G59" s="30">
        <f>F59/F69</f>
        <v>0.83740689655172418</v>
      </c>
      <c r="H59" s="29">
        <v>113.78</v>
      </c>
      <c r="I59" s="30">
        <f>H59/H69</f>
        <v>0.444453125</v>
      </c>
      <c r="J59" s="29">
        <v>79.84</v>
      </c>
      <c r="K59" s="30">
        <f>J59/J69</f>
        <v>0.36456621004566214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s="7" customFormat="1" ht="13">
      <c r="A60" s="32" t="s">
        <v>20</v>
      </c>
      <c r="B60" s="33">
        <v>13.700000000000001</v>
      </c>
      <c r="C60" s="34">
        <f>B60/B69</f>
        <v>4.281250000000001E-2</v>
      </c>
      <c r="D60" s="33">
        <v>16.239999999999998</v>
      </c>
      <c r="E60" s="34">
        <f>D60/D69</f>
        <v>4.6936416184971096E-2</v>
      </c>
      <c r="F60" s="33">
        <v>19.439999999999998</v>
      </c>
      <c r="G60" s="34">
        <f>F60/F69</f>
        <v>5.3627586206896539E-2</v>
      </c>
      <c r="H60" s="33">
        <v>5.22</v>
      </c>
      <c r="I60" s="34">
        <f>H60/H69</f>
        <v>2.0390624999999999E-2</v>
      </c>
      <c r="J60" s="33">
        <v>1.1599999999999999</v>
      </c>
      <c r="K60" s="34">
        <f>J60/J69</f>
        <v>5.2968036529680365E-3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  <row r="61" spans="1:45" s="7" customFormat="1" ht="13">
      <c r="A61" s="32" t="s">
        <v>3</v>
      </c>
      <c r="B61" s="33">
        <v>0</v>
      </c>
      <c r="C61" s="34">
        <f>B61/B69</f>
        <v>0</v>
      </c>
      <c r="D61" s="33">
        <v>0</v>
      </c>
      <c r="E61" s="34">
        <f>D61/D69</f>
        <v>0</v>
      </c>
      <c r="F61" s="33">
        <v>0</v>
      </c>
      <c r="G61" s="34">
        <f>F61/F69</f>
        <v>0</v>
      </c>
      <c r="H61" s="33">
        <v>0</v>
      </c>
      <c r="I61" s="34">
        <f>H61/H69</f>
        <v>0</v>
      </c>
      <c r="J61" s="33">
        <v>0</v>
      </c>
      <c r="K61" s="34">
        <f>J61/J69</f>
        <v>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</row>
    <row r="62" spans="1:45" s="7" customFormat="1" ht="13">
      <c r="A62" s="32" t="s">
        <v>1</v>
      </c>
      <c r="B62" s="33">
        <v>5</v>
      </c>
      <c r="C62" s="34">
        <f>B62/B69</f>
        <v>1.5625000000000003E-2</v>
      </c>
      <c r="D62" s="33">
        <v>5</v>
      </c>
      <c r="E62" s="34">
        <f>D62/D69</f>
        <v>1.4450867052023121E-2</v>
      </c>
      <c r="F62" s="33">
        <v>6</v>
      </c>
      <c r="G62" s="34">
        <f>F62/F69</f>
        <v>1.6551724137931031E-2</v>
      </c>
      <c r="H62" s="33">
        <v>0</v>
      </c>
      <c r="I62" s="34">
        <f>H62/H69</f>
        <v>0</v>
      </c>
      <c r="J62" s="33">
        <v>0</v>
      </c>
      <c r="K62" s="34">
        <f>J62/J69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</row>
    <row r="63" spans="1:45" s="7" customFormat="1" ht="13">
      <c r="A63" s="32" t="s">
        <v>2</v>
      </c>
      <c r="B63" s="33">
        <v>29</v>
      </c>
      <c r="C63" s="34">
        <f>B63/B69</f>
        <v>9.0625000000000011E-2</v>
      </c>
      <c r="D63" s="33">
        <v>27</v>
      </c>
      <c r="E63" s="34">
        <f>D63/D69</f>
        <v>7.8034682080924858E-2</v>
      </c>
      <c r="F63" s="33">
        <v>17</v>
      </c>
      <c r="G63" s="34">
        <f>F63/F69</f>
        <v>4.6896551724137925E-2</v>
      </c>
      <c r="H63" s="33">
        <v>5</v>
      </c>
      <c r="I63" s="34">
        <f>H63/H69</f>
        <v>1.953125E-2</v>
      </c>
      <c r="J63" s="33">
        <v>1</v>
      </c>
      <c r="K63" s="34">
        <f>J63/J69</f>
        <v>4.5662100456621002E-3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</row>
    <row r="64" spans="1:45" s="7" customFormat="1" ht="12.75" customHeight="1">
      <c r="A64" s="35" t="s">
        <v>16</v>
      </c>
      <c r="B64" s="33"/>
      <c r="C64" s="34">
        <f>B64/B69</f>
        <v>0</v>
      </c>
      <c r="D64" s="33">
        <v>2</v>
      </c>
      <c r="E64" s="34">
        <f>D64/D69</f>
        <v>5.7803468208092483E-3</v>
      </c>
      <c r="F64" s="33">
        <v>5.5</v>
      </c>
      <c r="G64" s="34">
        <f>F64/F69</f>
        <v>1.5172413793103447E-2</v>
      </c>
      <c r="H64" s="33">
        <v>2</v>
      </c>
      <c r="I64" s="34">
        <f>H64/H69</f>
        <v>7.8125E-3</v>
      </c>
      <c r="J64" s="33">
        <v>7</v>
      </c>
      <c r="K64" s="34">
        <f>J64/J69</f>
        <v>3.1963470319634701E-2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</row>
    <row r="65" spans="1:53" s="7" customFormat="1" ht="13">
      <c r="A65" s="32" t="s">
        <v>29</v>
      </c>
      <c r="B65" s="33">
        <v>0</v>
      </c>
      <c r="C65" s="34">
        <f>B65/B69</f>
        <v>0</v>
      </c>
      <c r="D65" s="33">
        <v>0</v>
      </c>
      <c r="E65" s="34">
        <f>D65/D69</f>
        <v>0</v>
      </c>
      <c r="F65" s="33">
        <v>0</v>
      </c>
      <c r="G65" s="34">
        <f>F65/F69</f>
        <v>0</v>
      </c>
      <c r="H65" s="33">
        <v>0</v>
      </c>
      <c r="I65" s="34">
        <f>H65/H69</f>
        <v>0</v>
      </c>
      <c r="J65" s="33">
        <v>0</v>
      </c>
      <c r="K65" s="34">
        <f>J65/J69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53" s="7" customFormat="1" ht="13">
      <c r="A66" s="32" t="s">
        <v>28</v>
      </c>
      <c r="B66" s="33">
        <v>0</v>
      </c>
      <c r="C66" s="34">
        <f>B66/B69</f>
        <v>0</v>
      </c>
      <c r="D66" s="33">
        <v>9</v>
      </c>
      <c r="E66" s="34">
        <f>D66/D69</f>
        <v>2.6011560693641619E-2</v>
      </c>
      <c r="F66" s="33">
        <v>11</v>
      </c>
      <c r="G66" s="34">
        <f>F66/F69</f>
        <v>3.0344827586206893E-2</v>
      </c>
      <c r="H66" s="33">
        <v>130</v>
      </c>
      <c r="I66" s="34">
        <f>H66/H69</f>
        <v>0.5078125</v>
      </c>
      <c r="J66" s="33">
        <v>130</v>
      </c>
      <c r="K66" s="34">
        <f>J66/J69</f>
        <v>0.59360730593607303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53" s="7" customFormat="1" ht="13">
      <c r="A67" s="32" t="s">
        <v>5</v>
      </c>
      <c r="B67" s="33">
        <v>0</v>
      </c>
      <c r="C67" s="34">
        <f>B67/B69</f>
        <v>0</v>
      </c>
      <c r="D67" s="33">
        <v>0</v>
      </c>
      <c r="E67" s="34">
        <f>D67/D69</f>
        <v>0</v>
      </c>
      <c r="F67" s="33">
        <v>0</v>
      </c>
      <c r="G67" s="34">
        <f>F67/F69</f>
        <v>0</v>
      </c>
      <c r="H67" s="33">
        <v>0</v>
      </c>
      <c r="I67" s="34">
        <f>H67/H69</f>
        <v>0</v>
      </c>
      <c r="J67" s="33">
        <v>0</v>
      </c>
      <c r="K67" s="34">
        <f>J67/J69</f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53" s="7" customFormat="1" ht="13">
      <c r="A68" s="32" t="s">
        <v>4</v>
      </c>
      <c r="B68" s="33">
        <v>0</v>
      </c>
      <c r="C68" s="34">
        <f>B68/B69</f>
        <v>0</v>
      </c>
      <c r="D68" s="33">
        <v>4</v>
      </c>
      <c r="E68" s="34">
        <f>D68/D69</f>
        <v>1.1560693641618497E-2</v>
      </c>
      <c r="F68" s="33">
        <v>0</v>
      </c>
      <c r="G68" s="34">
        <f>F68/F69</f>
        <v>0</v>
      </c>
      <c r="H68" s="33">
        <v>0</v>
      </c>
      <c r="I68" s="34">
        <f>H68/H69</f>
        <v>0</v>
      </c>
      <c r="J68" s="33">
        <v>0</v>
      </c>
      <c r="K68" s="34">
        <f>J68/J69</f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53" s="7" customFormat="1" ht="13.5" thickBot="1">
      <c r="A69" s="32" t="s">
        <v>6</v>
      </c>
      <c r="B69" s="55">
        <f t="shared" ref="B69:E69" si="2">SUM(B59:B68)</f>
        <v>319.99999999999994</v>
      </c>
      <c r="C69" s="56">
        <f t="shared" si="2"/>
        <v>1</v>
      </c>
      <c r="D69" s="55">
        <f t="shared" si="2"/>
        <v>346</v>
      </c>
      <c r="E69" s="56">
        <f t="shared" si="2"/>
        <v>1.0000000000000002</v>
      </c>
      <c r="F69" s="55">
        <f>SUM(F59:F68)</f>
        <v>362.50000000000006</v>
      </c>
      <c r="G69" s="56">
        <f>SUM(G59:G68)</f>
        <v>1</v>
      </c>
      <c r="H69" s="55">
        <f>SUM(H59:H68)</f>
        <v>256</v>
      </c>
      <c r="I69" s="56">
        <f>SUM(I59:I68)</f>
        <v>1</v>
      </c>
      <c r="J69" s="55">
        <f>SUM(J59:J68)</f>
        <v>219</v>
      </c>
      <c r="K69" s="56">
        <f>SUM(K59:K68)</f>
        <v>1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53" s="7" customFormat="1" ht="13">
      <c r="A70" s="36"/>
      <c r="B70" s="37"/>
      <c r="C70" s="38"/>
      <c r="D70" s="39"/>
      <c r="E70" s="31"/>
      <c r="F70" s="39"/>
      <c r="G70" s="31"/>
      <c r="H70" s="3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7" customFormat="1" ht="13">
      <c r="A71" s="36"/>
      <c r="B71" s="37"/>
      <c r="C71" s="38"/>
      <c r="D71" s="39"/>
      <c r="E71" s="31"/>
      <c r="F71" s="39"/>
      <c r="G71" s="31"/>
      <c r="H71" s="3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7" customFormat="1" ht="13">
      <c r="A72" s="36"/>
      <c r="B72" s="37"/>
      <c r="C72" s="38"/>
      <c r="D72" s="39"/>
      <c r="E72" s="31"/>
      <c r="F72" s="39"/>
      <c r="G72" s="31"/>
      <c r="H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7" customFormat="1" ht="13">
      <c r="A73" s="36"/>
      <c r="B73" s="37"/>
      <c r="C73" s="38"/>
      <c r="D73" s="39"/>
      <c r="E73" s="31"/>
      <c r="F73" s="39"/>
      <c r="G73" s="31"/>
      <c r="H73" s="3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7" customFormat="1" ht="13">
      <c r="A74" s="36"/>
      <c r="B74" s="37"/>
      <c r="C74" s="38"/>
      <c r="D74" s="39"/>
      <c r="E74" s="31"/>
      <c r="F74" s="39"/>
      <c r="G74" s="31"/>
      <c r="H74" s="31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7" customFormat="1" ht="13">
      <c r="A75" s="36"/>
      <c r="B75" s="37"/>
      <c r="C75" s="38"/>
      <c r="D75" s="39"/>
      <c r="E75" s="31"/>
      <c r="F75" s="39"/>
      <c r="G75" s="31"/>
      <c r="H75" s="31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90" spans="1:50" ht="41.15" customHeight="1">
      <c r="A90" s="40"/>
      <c r="B90" s="84" t="s">
        <v>30</v>
      </c>
      <c r="C90" s="84"/>
      <c r="D90" s="84"/>
      <c r="E90" s="84"/>
      <c r="F90" s="84"/>
      <c r="G90" s="40"/>
      <c r="H90" s="41"/>
      <c r="I90" s="41"/>
    </row>
    <row r="91" spans="1:50" ht="12" thickBot="1"/>
    <row r="92" spans="1:50" s="7" customFormat="1" ht="13.5" thickBot="1">
      <c r="C92" s="3"/>
      <c r="D92" s="42">
        <v>2017</v>
      </c>
      <c r="E92" s="42">
        <v>2018</v>
      </c>
      <c r="F92" s="42">
        <v>2019</v>
      </c>
      <c r="G92" s="42">
        <v>2020</v>
      </c>
      <c r="H92" s="42">
        <v>2021</v>
      </c>
      <c r="I92" s="42">
        <v>2022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s="7" customFormat="1" ht="13">
      <c r="B93" s="32" t="s">
        <v>20</v>
      </c>
      <c r="C93" s="43"/>
      <c r="D93" s="44">
        <v>12</v>
      </c>
      <c r="E93" s="44">
        <v>7</v>
      </c>
      <c r="F93" s="44">
        <v>14</v>
      </c>
      <c r="G93" s="44">
        <v>15</v>
      </c>
      <c r="H93" s="44">
        <v>8</v>
      </c>
      <c r="I93" s="44">
        <v>8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1:50" s="7" customFormat="1" ht="13">
      <c r="B94" s="32" t="s">
        <v>3</v>
      </c>
      <c r="C94" s="46"/>
      <c r="D94" s="47">
        <v>5</v>
      </c>
      <c r="E94" s="47">
        <v>7</v>
      </c>
      <c r="F94" s="47">
        <v>6</v>
      </c>
      <c r="G94" s="47">
        <v>5</v>
      </c>
      <c r="H94" s="47">
        <v>4</v>
      </c>
      <c r="I94" s="47">
        <v>3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s="7" customFormat="1" ht="13">
      <c r="B95" s="32" t="s">
        <v>1</v>
      </c>
      <c r="C95" s="46"/>
      <c r="D95" s="47">
        <v>1</v>
      </c>
      <c r="E95" s="47">
        <v>12</v>
      </c>
      <c r="F95" s="47">
        <v>7</v>
      </c>
      <c r="G95" s="47">
        <v>12</v>
      </c>
      <c r="H95" s="47">
        <v>8</v>
      </c>
      <c r="I95" s="47">
        <v>1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1:50" s="7" customFormat="1" ht="13">
      <c r="B96" s="32" t="s">
        <v>2</v>
      </c>
      <c r="C96" s="46"/>
      <c r="D96" s="47">
        <v>10</v>
      </c>
      <c r="E96" s="47">
        <v>9</v>
      </c>
      <c r="F96" s="47">
        <v>10</v>
      </c>
      <c r="G96" s="47">
        <v>12</v>
      </c>
      <c r="H96" s="47">
        <v>5</v>
      </c>
      <c r="I96" s="47">
        <v>2</v>
      </c>
      <c r="J96" s="48"/>
      <c r="K96" s="48"/>
      <c r="L96" s="48"/>
      <c r="M96" s="48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2:63" s="7" customFormat="1" ht="12.75" customHeight="1">
      <c r="B97" s="35" t="s">
        <v>16</v>
      </c>
      <c r="C97" s="46"/>
      <c r="D97" s="47">
        <v>34</v>
      </c>
      <c r="E97" s="47">
        <v>27</v>
      </c>
      <c r="F97" s="47">
        <v>34</v>
      </c>
      <c r="G97" s="47">
        <v>35</v>
      </c>
      <c r="H97" s="47">
        <v>20</v>
      </c>
      <c r="I97" s="47">
        <v>15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2:63" s="7" customFormat="1" ht="12.75" customHeight="1">
      <c r="B98" s="35" t="s">
        <v>29</v>
      </c>
      <c r="C98" s="46"/>
      <c r="D98" s="47">
        <v>10</v>
      </c>
      <c r="E98" s="47"/>
      <c r="F98" s="47"/>
      <c r="G98" s="47"/>
      <c r="H98" s="47"/>
      <c r="I98" s="4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2:63" s="7" customFormat="1" ht="15" customHeight="1">
      <c r="B99" s="32" t="s">
        <v>28</v>
      </c>
      <c r="C99" s="46"/>
      <c r="D99" s="47">
        <v>30</v>
      </c>
      <c r="E99" s="47">
        <v>29</v>
      </c>
      <c r="F99" s="47">
        <v>42</v>
      </c>
      <c r="G99" s="47">
        <v>37</v>
      </c>
      <c r="H99" s="47">
        <v>36</v>
      </c>
      <c r="I99" s="47">
        <v>27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2:63" s="7" customFormat="1" ht="15" customHeight="1">
      <c r="B100" s="32" t="s">
        <v>5</v>
      </c>
      <c r="C100" s="46"/>
      <c r="D100" s="47">
        <v>1</v>
      </c>
      <c r="E100" s="47">
        <v>6</v>
      </c>
      <c r="F100" s="47">
        <v>3</v>
      </c>
      <c r="G100" s="47">
        <v>3</v>
      </c>
      <c r="H100" s="47">
        <v>3</v>
      </c>
      <c r="I100" s="47"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2:63" s="7" customFormat="1" ht="13.5" thickBot="1">
      <c r="B101" s="32" t="s">
        <v>4</v>
      </c>
      <c r="C101" s="43"/>
      <c r="D101" s="49">
        <v>3</v>
      </c>
      <c r="E101" s="49">
        <v>0</v>
      </c>
      <c r="F101" s="49">
        <v>1</v>
      </c>
      <c r="G101" s="49">
        <v>0</v>
      </c>
      <c r="H101" s="49">
        <v>0</v>
      </c>
      <c r="I101" s="49">
        <v>0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2:63" s="7" customFormat="1" ht="13">
      <c r="B102" s="36"/>
      <c r="C102" s="50"/>
      <c r="D102" s="51"/>
      <c r="E102" s="50"/>
      <c r="F102" s="50"/>
      <c r="H102" s="4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4" spans="2:63" ht="18.75" customHeight="1">
      <c r="B104" s="84" t="s">
        <v>31</v>
      </c>
      <c r="C104" s="84"/>
      <c r="D104" s="84"/>
      <c r="E104" s="84"/>
      <c r="F104" s="8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3">
      <c r="C106" s="52">
        <v>20.260000000000002</v>
      </c>
      <c r="D106" s="36" t="s">
        <v>32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3">
      <c r="C107" s="53">
        <v>36.67</v>
      </c>
      <c r="D107" s="36" t="s">
        <v>33</v>
      </c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F57:G57"/>
    <mergeCell ref="B90:F90"/>
    <mergeCell ref="I12:J12"/>
    <mergeCell ref="B104:F104"/>
    <mergeCell ref="B57:C57"/>
    <mergeCell ref="D57:E57"/>
    <mergeCell ref="H57:I57"/>
    <mergeCell ref="J57:K57"/>
  </mergeCells>
  <phoneticPr fontId="0" type="noConversion"/>
  <printOptions horizontalCentered="1"/>
  <pageMargins left="0.76" right="0.41" top="0.68" bottom="0.38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Lottery</vt:lpstr>
      <vt:lpstr>Lottery!Print_Area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2011-10-14T20:50:13Z</cp:lastPrinted>
  <dcterms:created xsi:type="dcterms:W3CDTF">1999-06-08T15:24:14Z</dcterms:created>
  <dcterms:modified xsi:type="dcterms:W3CDTF">2022-06-29T17:37:44Z</dcterms:modified>
</cp:coreProperties>
</file>