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1415\Desktop\2021 survey reports\"/>
    </mc:Choice>
  </mc:AlternateContent>
  <bookViews>
    <workbookView xWindow="32760" yWindow="32760" windowWidth="20490" windowHeight="6885"/>
  </bookViews>
  <sheets>
    <sheet name="Capitol Complex" sheetId="4" r:id="rId1"/>
  </sheets>
  <definedNames>
    <definedName name="_xlnm.Print_Area" localSheetId="0">'Capitol Complex'!$A$1:$I$106</definedName>
  </definedNames>
  <calcPr calcId="152511"/>
</workbook>
</file>

<file path=xl/calcChain.xml><?xml version="1.0" encoding="utf-8"?>
<calcChain xmlns="http://schemas.openxmlformats.org/spreadsheetml/2006/main">
  <c r="J69" i="4" l="1"/>
  <c r="K62" i="4" s="1"/>
  <c r="K66" i="4"/>
  <c r="K65" i="4"/>
  <c r="K63" i="4"/>
  <c r="K61" i="4"/>
  <c r="K60" i="4"/>
  <c r="G23" i="4"/>
  <c r="D23" i="4"/>
  <c r="H69" i="4"/>
  <c r="I66" i="4" s="1"/>
  <c r="D22" i="4"/>
  <c r="G22" i="4"/>
  <c r="F69" i="4"/>
  <c r="G66" i="4" s="1"/>
  <c r="G21" i="4"/>
  <c r="D21" i="4"/>
  <c r="D69" i="4"/>
  <c r="E59" i="4" s="1"/>
  <c r="G20" i="4"/>
  <c r="D20" i="4"/>
  <c r="B69" i="4"/>
  <c r="C59" i="4" s="1"/>
  <c r="G18" i="4"/>
  <c r="G19" i="4"/>
  <c r="D18" i="4"/>
  <c r="D19" i="4"/>
  <c r="G17" i="4"/>
  <c r="G16" i="4"/>
  <c r="G15" i="4"/>
  <c r="D17" i="4"/>
  <c r="D16" i="4"/>
  <c r="D15" i="4"/>
  <c r="C68" i="4"/>
  <c r="C64" i="4"/>
  <c r="I65" i="4"/>
  <c r="E65" i="4"/>
  <c r="E60" i="4"/>
  <c r="E62" i="4"/>
  <c r="K64" i="4" l="1"/>
  <c r="K67" i="4"/>
  <c r="K59" i="4"/>
  <c r="K69" i="4" s="1"/>
  <c r="K68" i="4"/>
  <c r="I62" i="4"/>
  <c r="G67" i="4"/>
  <c r="I68" i="4"/>
  <c r="G63" i="4"/>
  <c r="G61" i="4"/>
  <c r="I67" i="4"/>
  <c r="G64" i="4"/>
  <c r="C65" i="4"/>
  <c r="G62" i="4"/>
  <c r="G59" i="4"/>
  <c r="C62" i="4"/>
  <c r="I59" i="4"/>
  <c r="G68" i="4"/>
  <c r="C63" i="4"/>
  <c r="C66" i="4"/>
  <c r="I60" i="4"/>
  <c r="C61" i="4"/>
  <c r="G65" i="4"/>
  <c r="C67" i="4"/>
  <c r="I61" i="4"/>
  <c r="G60" i="4"/>
  <c r="C60" i="4"/>
  <c r="I63" i="4"/>
  <c r="I64" i="4"/>
  <c r="E67" i="4"/>
  <c r="E68" i="4"/>
  <c r="E64" i="4"/>
  <c r="E66" i="4"/>
  <c r="E63" i="4"/>
  <c r="E61" i="4"/>
  <c r="G69" i="4" l="1"/>
  <c r="E69" i="4"/>
  <c r="C69" i="4"/>
  <c r="I69" i="4"/>
</calcChain>
</file>

<file path=xl/sharedStrings.xml><?xml version="1.0" encoding="utf-8"?>
<sst xmlns="http://schemas.openxmlformats.org/spreadsheetml/2006/main" count="66" uniqueCount="38">
  <si>
    <t>Survey Year</t>
  </si>
  <si>
    <t>Response Rate</t>
  </si>
  <si>
    <t>Annual TRP Goals (as Established by Maricopa County) and Actuals</t>
  </si>
  <si>
    <t>SOV Trip Rate</t>
  </si>
  <si>
    <t>SOV Miles Traveled Rate</t>
  </si>
  <si>
    <t>Achieved</t>
  </si>
  <si>
    <t>All State Employees</t>
  </si>
  <si>
    <t>Goal</t>
  </si>
  <si>
    <t>Actual</t>
  </si>
  <si>
    <t>% Change</t>
  </si>
  <si>
    <t>Goal?</t>
  </si>
  <si>
    <t>SOV Trip Actual</t>
  </si>
  <si>
    <t>SOVMT Actual</t>
  </si>
  <si>
    <t>NO</t>
  </si>
  <si>
    <t>Number and Percentage of Commute Trips/Week by Mode</t>
  </si>
  <si>
    <t>Mode</t>
  </si>
  <si>
    <t>Trips/Week</t>
  </si>
  <si>
    <t>% Trips</t>
  </si>
  <si>
    <t>SOV</t>
  </si>
  <si>
    <t>Bus</t>
  </si>
  <si>
    <t>Carpool</t>
  </si>
  <si>
    <t>Bicycle</t>
  </si>
  <si>
    <t>Walk</t>
  </si>
  <si>
    <t>Vanpool</t>
  </si>
  <si>
    <t>AFV</t>
  </si>
  <si>
    <t>CWW</t>
  </si>
  <si>
    <t>TOTAL</t>
  </si>
  <si>
    <t>Technical Registration, Board of - Capitol Complex</t>
  </si>
  <si>
    <t>YES</t>
  </si>
  <si>
    <t>Telework</t>
  </si>
  <si>
    <t>Light Rail</t>
  </si>
  <si>
    <t>Average Commute Distance and Time</t>
  </si>
  <si>
    <t>miles traveled each trip one-way</t>
  </si>
  <si>
    <t>minutes traveled each trip one-way</t>
  </si>
  <si>
    <t>Number of Employees Interested in an Alternate Mode</t>
  </si>
  <si>
    <t>*Survey was not conducted in 2014.</t>
  </si>
  <si>
    <t>2015*</t>
  </si>
  <si>
    <t>Travel Reduction Results from Annual Travel Reduction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</si>
</sst>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0.0%"/>
  </numFmts>
  <fonts count="20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2" applyFont="1" applyBorder="1"/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2" fillId="0" borderId="3" xfId="2" applyFont="1" applyBorder="1"/>
    <xf numFmtId="0" fontId="1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6" fillId="0" borderId="0" xfId="0" applyFont="1"/>
    <xf numFmtId="0" fontId="2" fillId="0" borderId="10" xfId="0" applyFont="1" applyBorder="1" applyAlignment="1">
      <alignment horizontal="center"/>
    </xf>
    <xf numFmtId="167" fontId="2" fillId="0" borderId="11" xfId="2" applyNumberFormat="1" applyFont="1" applyBorder="1" applyAlignment="1">
      <alignment horizontal="center"/>
    </xf>
    <xf numFmtId="167" fontId="2" fillId="0" borderId="12" xfId="2" applyNumberFormat="1" applyFont="1" applyBorder="1" applyAlignment="1">
      <alignment horizontal="center"/>
    </xf>
    <xf numFmtId="167" fontId="2" fillId="0" borderId="13" xfId="2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3" fillId="0" borderId="0" xfId="0" applyNumberFormat="1" applyFont="1"/>
    <xf numFmtId="2" fontId="16" fillId="0" borderId="0" xfId="0" applyNumberFormat="1" applyFont="1"/>
    <xf numFmtId="0" fontId="12" fillId="0" borderId="0" xfId="0" applyFont="1"/>
    <xf numFmtId="2" fontId="17" fillId="0" borderId="0" xfId="0" applyNumberFormat="1" applyFont="1"/>
    <xf numFmtId="0" fontId="17" fillId="0" borderId="0" xfId="0" applyFont="1"/>
    <xf numFmtId="2" fontId="6" fillId="0" borderId="0" xfId="0" applyNumberFormat="1" applyFont="1"/>
    <xf numFmtId="0" fontId="18" fillId="0" borderId="0" xfId="0" applyFont="1"/>
    <xf numFmtId="0" fontId="11" fillId="0" borderId="14" xfId="0" applyFont="1" applyBorder="1" applyAlignment="1">
      <alignment horizontal="center"/>
    </xf>
    <xf numFmtId="3" fontId="11" fillId="0" borderId="15" xfId="1" applyNumberFormat="1" applyFont="1" applyBorder="1"/>
    <xf numFmtId="167" fontId="11" fillId="0" borderId="16" xfId="2" applyNumberFormat="1" applyFont="1" applyBorder="1"/>
    <xf numFmtId="167" fontId="18" fillId="0" borderId="0" xfId="0" applyNumberFormat="1" applyFont="1" applyBorder="1"/>
    <xf numFmtId="0" fontId="11" fillId="0" borderId="17" xfId="0" applyFont="1" applyBorder="1"/>
    <xf numFmtId="3" fontId="11" fillId="0" borderId="18" xfId="1" applyNumberFormat="1" applyFont="1" applyBorder="1"/>
    <xf numFmtId="167" fontId="11" fillId="0" borderId="13" xfId="2" applyNumberFormat="1" applyFont="1" applyBorder="1"/>
    <xf numFmtId="0" fontId="11" fillId="0" borderId="17" xfId="0" applyFont="1" applyBorder="1" applyAlignment="1">
      <alignment wrapText="1"/>
    </xf>
    <xf numFmtId="0" fontId="11" fillId="0" borderId="0" xfId="0" applyFont="1" applyBorder="1"/>
    <xf numFmtId="3" fontId="11" fillId="0" borderId="0" xfId="0" applyNumberFormat="1" applyFont="1" applyBorder="1"/>
    <xf numFmtId="167" fontId="11" fillId="0" borderId="0" xfId="2" applyNumberFormat="1" applyFont="1" applyBorder="1"/>
    <xf numFmtId="3" fontId="18" fillId="0" borderId="0" xfId="0" applyNumberFormat="1" applyFont="1" applyBorder="1"/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1" fontId="11" fillId="0" borderId="19" xfId="2" applyNumberFormat="1" applyFont="1" applyBorder="1"/>
    <xf numFmtId="1" fontId="11" fillId="0" borderId="20" xfId="1" applyNumberFormat="1" applyFont="1" applyBorder="1" applyAlignment="1">
      <alignment horizontal="center"/>
    </xf>
    <xf numFmtId="1" fontId="11" fillId="0" borderId="21" xfId="2" applyNumberFormat="1" applyFont="1" applyBorder="1"/>
    <xf numFmtId="1" fontId="11" fillId="0" borderId="22" xfId="1" applyNumberFormat="1" applyFont="1" applyBorder="1" applyAlignment="1">
      <alignment horizontal="center"/>
    </xf>
    <xf numFmtId="1" fontId="11" fillId="0" borderId="23" xfId="1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3" fontId="11" fillId="0" borderId="24" xfId="0" applyNumberFormat="1" applyFont="1" applyBorder="1"/>
    <xf numFmtId="167" fontId="11" fillId="0" borderId="25" xfId="2" applyNumberFormat="1" applyFont="1" applyBorder="1"/>
    <xf numFmtId="167" fontId="2" fillId="0" borderId="0" xfId="2" applyNumberFormat="1" applyFont="1" applyAlignment="1">
      <alignment horizontal="center"/>
    </xf>
    <xf numFmtId="167" fontId="2" fillId="0" borderId="26" xfId="2" applyNumberFormat="1" applyFont="1" applyBorder="1" applyAlignment="1">
      <alignment horizontal="center"/>
    </xf>
    <xf numFmtId="167" fontId="2" fillId="0" borderId="27" xfId="2" applyNumberFormat="1" applyFont="1" applyBorder="1" applyAlignment="1">
      <alignment horizontal="center"/>
    </xf>
    <xf numFmtId="167" fontId="2" fillId="0" borderId="28" xfId="2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7" fontId="2" fillId="0" borderId="18" xfId="2" applyNumberFormat="1" applyFont="1" applyBorder="1" applyAlignment="1">
      <alignment horizontal="center"/>
    </xf>
    <xf numFmtId="167" fontId="2" fillId="0" borderId="29" xfId="2" applyNumberFormat="1" applyFont="1" applyBorder="1" applyAlignment="1">
      <alignment horizontal="center"/>
    </xf>
    <xf numFmtId="0" fontId="15" fillId="0" borderId="0" xfId="0" applyFont="1"/>
    <xf numFmtId="0" fontId="2" fillId="0" borderId="30" xfId="0" applyFont="1" applyBorder="1" applyAlignment="1">
      <alignment horizontal="center"/>
    </xf>
    <xf numFmtId="9" fontId="2" fillId="0" borderId="31" xfId="2" applyFont="1" applyBorder="1"/>
    <xf numFmtId="0" fontId="2" fillId="0" borderId="32" xfId="0" applyFont="1" applyBorder="1" applyAlignment="1">
      <alignment horizontal="center"/>
    </xf>
    <xf numFmtId="167" fontId="2" fillId="0" borderId="33" xfId="2" applyNumberFormat="1" applyFont="1" applyBorder="1" applyAlignment="1">
      <alignment horizontal="center"/>
    </xf>
    <xf numFmtId="167" fontId="2" fillId="0" borderId="34" xfId="2" applyNumberFormat="1" applyFont="1" applyBorder="1" applyAlignment="1">
      <alignment horizontal="center"/>
    </xf>
    <xf numFmtId="167" fontId="2" fillId="0" borderId="35" xfId="2" applyNumberFormat="1" applyFont="1" applyBorder="1" applyAlignment="1">
      <alignment horizontal="center"/>
    </xf>
    <xf numFmtId="167" fontId="2" fillId="0" borderId="36" xfId="2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167" fontId="12" fillId="0" borderId="24" xfId="2" applyNumberFormat="1" applyFont="1" applyBorder="1" applyAlignment="1">
      <alignment horizontal="center"/>
    </xf>
    <xf numFmtId="167" fontId="12" fillId="0" borderId="37" xfId="2" applyNumberFormat="1" applyFont="1" applyBorder="1" applyAlignment="1">
      <alignment horizontal="center"/>
    </xf>
    <xf numFmtId="167" fontId="12" fillId="0" borderId="25" xfId="2" applyNumberFormat="1" applyFont="1" applyBorder="1" applyAlignment="1">
      <alignment horizontal="center"/>
    </xf>
    <xf numFmtId="167" fontId="12" fillId="0" borderId="38" xfId="2" applyNumberFormat="1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14" fillId="0" borderId="0" xfId="0" applyFont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5" fillId="0" borderId="39" xfId="0" applyFont="1" applyBorder="1"/>
    <xf numFmtId="0" fontId="15" fillId="0" borderId="40" xfId="0" applyFont="1" applyBorder="1"/>
    <xf numFmtId="0" fontId="14" fillId="0" borderId="0" xfId="0" applyFont="1" applyBorder="1" applyAlignment="1">
      <alignment horizontal="center"/>
    </xf>
    <xf numFmtId="9" fontId="2" fillId="0" borderId="41" xfId="0" applyNumberFormat="1" applyFont="1" applyBorder="1"/>
    <xf numFmtId="9" fontId="12" fillId="0" borderId="41" xfId="0" applyNumberFormat="1" applyFont="1" applyBorder="1"/>
    <xf numFmtId="0" fontId="2" fillId="0" borderId="24" xfId="0" applyFont="1" applyBorder="1" applyAlignment="1">
      <alignment horizontal="center"/>
    </xf>
    <xf numFmtId="167" fontId="2" fillId="0" borderId="24" xfId="2" applyNumberFormat="1" applyFont="1" applyBorder="1" applyAlignment="1">
      <alignment horizontal="center"/>
    </xf>
    <xf numFmtId="167" fontId="2" fillId="0" borderId="37" xfId="2" applyNumberFormat="1" applyFont="1" applyBorder="1" applyAlignment="1">
      <alignment horizontal="center"/>
    </xf>
    <xf numFmtId="167" fontId="2" fillId="0" borderId="25" xfId="2" applyNumberFormat="1" applyFont="1" applyBorder="1" applyAlignment="1">
      <alignment horizontal="center"/>
    </xf>
    <xf numFmtId="167" fontId="2" fillId="0" borderId="38" xfId="2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7" fontId="19" fillId="0" borderId="0" xfId="0" applyNumberFormat="1" applyFont="1" applyAlignment="1">
      <alignment horizontal="center" vertical="center" wrapText="1"/>
    </xf>
    <xf numFmtId="167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20032321287349997"/>
          <c:y val="3.90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235916545648019E-2"/>
          <c:y val="0.16406281292498193"/>
          <c:w val="0.87399099637062394"/>
          <c:h val="0.5859386175892211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'Capitol Complex'!$B$57:$C$57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'Capitol Complex'!$A$60:$A$68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Complex'!$C$60:$C$68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0.12941176470588237</c:v>
                </c:pt>
                <c:pt idx="3">
                  <c:v>0.2</c:v>
                </c:pt>
                <c:pt idx="4">
                  <c:v>0</c:v>
                </c:pt>
                <c:pt idx="5">
                  <c:v>5.8823529411764705E-2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1"/>
          <c:tx>
            <c:strRef>
              <c:f>'Capitol Complex'!$D$57:$E$57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'Capitol Complex'!$A$60:$A$68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Complex'!$E$60:$E$68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0.12222222222222222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  <c:pt idx="6">
                  <c:v>3.3333333333333333E-2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2"/>
          <c:tx>
            <c:strRef>
              <c:f>'Capitol Complex'!$F$57:$G$57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'Capitol Complex'!$A$60:$A$68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Complex'!$G$60:$G$68</c:f>
              <c:numCache>
                <c:formatCode>0.0%</c:formatCode>
                <c:ptCount val="9"/>
                <c:pt idx="0">
                  <c:v>5.8823529411764705E-2</c:v>
                </c:pt>
                <c:pt idx="1">
                  <c:v>0</c:v>
                </c:pt>
                <c:pt idx="2">
                  <c:v>0.15294117647058825</c:v>
                </c:pt>
                <c:pt idx="3">
                  <c:v>7.0588235294117646E-2</c:v>
                </c:pt>
                <c:pt idx="4">
                  <c:v>0</c:v>
                </c:pt>
                <c:pt idx="5">
                  <c:v>5.8823529411764705E-2</c:v>
                </c:pt>
                <c:pt idx="6">
                  <c:v>0</c:v>
                </c:pt>
                <c:pt idx="7">
                  <c:v>0</c:v>
                </c:pt>
                <c:pt idx="8">
                  <c:v>5.8823529411764705E-2</c:v>
                </c:pt>
              </c:numCache>
            </c:numRef>
          </c:val>
        </c:ser>
        <c:ser>
          <c:idx val="5"/>
          <c:order val="3"/>
          <c:tx>
            <c:strRef>
              <c:f>'Capitol Complex'!$H$57:$I$57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'Capitol Complex'!$A$60:$A$68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Complex'!$I$60:$I$68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0.12727272727272726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4"/>
          <c:tx>
            <c:strRef>
              <c:f>'Capitol Complex'!$J$57:$K$57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'Capitol Complex'!$A$60:$A$68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'Capitol Complex'!$K$60:$K$68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1.3513513513513514E-2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0.25675675675675674</c:v>
                </c:pt>
                <c:pt idx="7">
                  <c:v>0</c:v>
                </c:pt>
                <c:pt idx="8">
                  <c:v>1.3513513513513514E-2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791152"/>
        <c:axId val="580790368"/>
      </c:barChart>
      <c:catAx>
        <c:axId val="58079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9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0790368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91152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74350804402721"/>
          <c:y val="0.92057455708661395"/>
          <c:w val="0.34156464066445841"/>
          <c:h val="7.94254429133858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7045872997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8534521767497658"/>
          <c:w val="0.86080740042532411"/>
          <c:h val="0.5905184842202742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Complex'!$B$14:$B$23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Complex'!$C$14:$C$23</c:f>
              <c:numCache>
                <c:formatCode>0.0%</c:formatCode>
                <c:ptCount val="10"/>
                <c:pt idx="0">
                  <c:v>0.88100000000000001</c:v>
                </c:pt>
                <c:pt idx="1">
                  <c:v>0.72899999999999998</c:v>
                </c:pt>
                <c:pt idx="2">
                  <c:v>0.82499999999999996</c:v>
                </c:pt>
                <c:pt idx="3">
                  <c:v>0.75900000000000001</c:v>
                </c:pt>
                <c:pt idx="4">
                  <c:v>0.61299999999999999</c:v>
                </c:pt>
                <c:pt idx="5">
                  <c:v>0.61199999999999999</c:v>
                </c:pt>
                <c:pt idx="6">
                  <c:v>0.73299999999999998</c:v>
                </c:pt>
                <c:pt idx="7">
                  <c:v>0.6</c:v>
                </c:pt>
                <c:pt idx="8">
                  <c:v>0.67269999999999996</c:v>
                </c:pt>
                <c:pt idx="9">
                  <c:v>0.71619999999999995</c:v>
                </c:pt>
              </c:numCache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Complex'!$I$14:$I$23</c:f>
              <c:numCache>
                <c:formatCode>0.0%</c:formatCode>
                <c:ptCount val="10"/>
                <c:pt idx="0">
                  <c:v>0.69499999999999995</c:v>
                </c:pt>
                <c:pt idx="1">
                  <c:v>0.69389999999999996</c:v>
                </c:pt>
                <c:pt idx="2">
                  <c:v>0.70809999999999995</c:v>
                </c:pt>
                <c:pt idx="3">
                  <c:v>0.70830000000000004</c:v>
                </c:pt>
                <c:pt idx="4">
                  <c:v>0.71579999999999999</c:v>
                </c:pt>
                <c:pt idx="5">
                  <c:v>0.75170000000000003</c:v>
                </c:pt>
                <c:pt idx="6">
                  <c:v>0.75929999999999997</c:v>
                </c:pt>
                <c:pt idx="7">
                  <c:v>0.73650000000000004</c:v>
                </c:pt>
                <c:pt idx="8">
                  <c:v>0.73699999999999999</c:v>
                </c:pt>
                <c:pt idx="9">
                  <c:v>0.48699999999999999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789584"/>
        <c:axId val="580790760"/>
      </c:lineChart>
      <c:catAx>
        <c:axId val="58078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90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079076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8958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90086418302189841"/>
          <c:w val="0.6648363185371059"/>
          <c:h val="8.18965539755291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1666754828917761"/>
          <c:w val="0.85714439021074829"/>
          <c:h val="0.53333550348105263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Complex'!$B$14:$B$23</c:f>
              <c:numCache>
                <c:formatCode>0.0%</c:formatCode>
                <c:ptCount val="10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Complex'!$F$14:$F$23</c:f>
              <c:numCache>
                <c:formatCode>0.0%</c:formatCode>
                <c:ptCount val="10"/>
                <c:pt idx="0">
                  <c:v>0.84799999999999998</c:v>
                </c:pt>
                <c:pt idx="1">
                  <c:v>0.55300000000000005</c:v>
                </c:pt>
                <c:pt idx="2">
                  <c:v>0.79100000000000004</c:v>
                </c:pt>
                <c:pt idx="3">
                  <c:v>0.73299999999999998</c:v>
                </c:pt>
                <c:pt idx="4">
                  <c:v>0.55600000000000005</c:v>
                </c:pt>
                <c:pt idx="5">
                  <c:v>0.52200000000000002</c:v>
                </c:pt>
                <c:pt idx="6">
                  <c:v>0.71499999999999997</c:v>
                </c:pt>
                <c:pt idx="7">
                  <c:v>0.64229999999999998</c:v>
                </c:pt>
                <c:pt idx="8">
                  <c:v>0.56699999999999995</c:v>
                </c:pt>
                <c:pt idx="9">
                  <c:v>0.76639999999999997</c:v>
                </c:pt>
              </c:numCache>
            </c:numRef>
          </c:val>
          <c:smooth val="0"/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'Capitol Complex'!$A$14:$A$23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'Capitol Complex'!$J$14:$J$23</c:f>
              <c:numCache>
                <c:formatCode>0.0%</c:formatCode>
                <c:ptCount val="10"/>
                <c:pt idx="0">
                  <c:v>0.66600000000000004</c:v>
                </c:pt>
                <c:pt idx="1">
                  <c:v>0.66639999999999999</c:v>
                </c:pt>
                <c:pt idx="2">
                  <c:v>0.67410000000000003</c:v>
                </c:pt>
                <c:pt idx="3">
                  <c:v>0.66800000000000004</c:v>
                </c:pt>
                <c:pt idx="4">
                  <c:v>0.67889999999999995</c:v>
                </c:pt>
                <c:pt idx="5">
                  <c:v>0.71889999999999998</c:v>
                </c:pt>
                <c:pt idx="6">
                  <c:v>0.71540000000000004</c:v>
                </c:pt>
                <c:pt idx="7">
                  <c:v>0.69230000000000003</c:v>
                </c:pt>
                <c:pt idx="8">
                  <c:v>0.70799999999999996</c:v>
                </c:pt>
                <c:pt idx="9">
                  <c:v>0.46700000000000003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792720"/>
        <c:axId val="932896712"/>
      </c:lineChart>
      <c:catAx>
        <c:axId val="58079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93289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289671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580792720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5184063530518"/>
          <c:y val="0.90000349956255465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19050</xdr:rowOff>
    </xdr:from>
    <xdr:to>
      <xdr:col>8</xdr:col>
      <xdr:colOff>323850</xdr:colOff>
      <xdr:row>85</xdr:row>
      <xdr:rowOff>123825</xdr:rowOff>
    </xdr:to>
    <xdr:graphicFrame macro="">
      <xdr:nvGraphicFramePr>
        <xdr:cNvPr id="16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24</xdr:row>
      <xdr:rowOff>133350</xdr:rowOff>
    </xdr:from>
    <xdr:to>
      <xdr:col>6</xdr:col>
      <xdr:colOff>514350</xdr:colOff>
      <xdr:row>37</xdr:row>
      <xdr:rowOff>66675</xdr:rowOff>
    </xdr:to>
    <xdr:graphicFrame macro="">
      <xdr:nvGraphicFramePr>
        <xdr:cNvPr id="1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133350</xdr:rowOff>
    </xdr:from>
    <xdr:to>
      <xdr:col>6</xdr:col>
      <xdr:colOff>504825</xdr:colOff>
      <xdr:row>52</xdr:row>
      <xdr:rowOff>133350</xdr:rowOff>
    </xdr:to>
    <xdr:graphicFrame macro="">
      <xdr:nvGraphicFramePr>
        <xdr:cNvPr id="16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101</xdr:row>
      <xdr:rowOff>0</xdr:rowOff>
    </xdr:from>
    <xdr:to>
      <xdr:col>0</xdr:col>
      <xdr:colOff>771525</xdr:colOff>
      <xdr:row>102</xdr:row>
      <xdr:rowOff>38100</xdr:rowOff>
    </xdr:to>
    <xdr:sp macro="" textlink="">
      <xdr:nvSpPr>
        <xdr:cNvPr id="1631" name="Text Box 5"/>
        <xdr:cNvSpPr txBox="1">
          <a:spLocks noChangeArrowheads="1"/>
        </xdr:cNvSpPr>
      </xdr:nvSpPr>
      <xdr:spPr bwMode="auto">
        <a:xfrm>
          <a:off x="695325" y="17316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38100</xdr:colOff>
      <xdr:row>26</xdr:row>
      <xdr:rowOff>38099</xdr:rowOff>
    </xdr:from>
    <xdr:to>
      <xdr:col>8</xdr:col>
      <xdr:colOff>723900</xdr:colOff>
      <xdr:row>30</xdr:row>
      <xdr:rowOff>85724</xdr:rowOff>
    </xdr:to>
    <xdr:sp macro="" textlink="">
      <xdr:nvSpPr>
        <xdr:cNvPr id="1032" name="AutoShape 8">
          <a:extLst>
            <a:ext uri="{FF2B5EF4-FFF2-40B4-BE49-F238E27FC236}"/>
          </a:extLst>
        </xdr:cNvPr>
        <xdr:cNvSpPr>
          <a:spLocks/>
        </xdr:cNvSpPr>
      </xdr:nvSpPr>
      <xdr:spPr bwMode="auto">
        <a:xfrm>
          <a:off x="5524500" y="4914899"/>
          <a:ext cx="1419225" cy="657225"/>
        </a:xfrm>
        <a:prstGeom prst="borderCallout1">
          <a:avLst>
            <a:gd name="adj1" fmla="val 12194"/>
            <a:gd name="adj2" fmla="val -8931"/>
            <a:gd name="adj3" fmla="val -2332"/>
            <a:gd name="adj4" fmla="val -1557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685801</xdr:colOff>
      <xdr:row>38</xdr:row>
      <xdr:rowOff>142875</xdr:rowOff>
    </xdr:from>
    <xdr:to>
      <xdr:col>8</xdr:col>
      <xdr:colOff>352426</xdr:colOff>
      <xdr:row>42</xdr:row>
      <xdr:rowOff>28575</xdr:rowOff>
    </xdr:to>
    <xdr:sp macro="" textlink="">
      <xdr:nvSpPr>
        <xdr:cNvPr id="1033" name="AutoShape 9">
          <a:extLst>
            <a:ext uri="{FF2B5EF4-FFF2-40B4-BE49-F238E27FC236}"/>
          </a:extLst>
        </xdr:cNvPr>
        <xdr:cNvSpPr>
          <a:spLocks/>
        </xdr:cNvSpPr>
      </xdr:nvSpPr>
      <xdr:spPr bwMode="auto">
        <a:xfrm>
          <a:off x="5410201" y="6848475"/>
          <a:ext cx="1162050" cy="495300"/>
        </a:xfrm>
        <a:prstGeom prst="borderCallout1">
          <a:avLst>
            <a:gd name="adj1" fmla="val 18519"/>
            <a:gd name="adj2" fmla="val -8694"/>
            <a:gd name="adj3" fmla="val -189"/>
            <a:gd name="adj4" fmla="val -14888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523875</xdr:colOff>
      <xdr:row>88</xdr:row>
      <xdr:rowOff>190500</xdr:rowOff>
    </xdr:to>
    <xdr:sp macro="" textlink="">
      <xdr:nvSpPr>
        <xdr:cNvPr id="1634" name="Text Box 10"/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95250</xdr:colOff>
      <xdr:row>84</xdr:row>
      <xdr:rowOff>66675</xdr:rowOff>
    </xdr:from>
    <xdr:ext cx="1445763" cy="159873"/>
    <xdr:sp macro="" textlink="">
      <xdr:nvSpPr>
        <xdr:cNvPr id="1035" name="Text Box 1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95250" y="1405890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636" name="Text Box 23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637" name="Text Box 24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638" name="Text Box 25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639" name="Text Box 26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640" name="Text Box 27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641" name="Text Box 28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102</xdr:row>
      <xdr:rowOff>0</xdr:rowOff>
    </xdr:from>
    <xdr:to>
      <xdr:col>0</xdr:col>
      <xdr:colOff>771525</xdr:colOff>
      <xdr:row>102</xdr:row>
      <xdr:rowOff>190500</xdr:rowOff>
    </xdr:to>
    <xdr:sp macro="" textlink="">
      <xdr:nvSpPr>
        <xdr:cNvPr id="1642" name="Text Box 29"/>
        <xdr:cNvSpPr txBox="1">
          <a:spLocks noChangeArrowheads="1"/>
        </xdr:cNvSpPr>
      </xdr:nvSpPr>
      <xdr:spPr bwMode="auto">
        <a:xfrm>
          <a:off x="69532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102</xdr:row>
      <xdr:rowOff>0</xdr:rowOff>
    </xdr:from>
    <xdr:to>
      <xdr:col>4</xdr:col>
      <xdr:colOff>523875</xdr:colOff>
      <xdr:row>102</xdr:row>
      <xdr:rowOff>190500</xdr:rowOff>
    </xdr:to>
    <xdr:sp macro="" textlink="">
      <xdr:nvSpPr>
        <xdr:cNvPr id="1643" name="Text Box 30"/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102</xdr:row>
      <xdr:rowOff>0</xdr:rowOff>
    </xdr:from>
    <xdr:to>
      <xdr:col>4</xdr:col>
      <xdr:colOff>523875</xdr:colOff>
      <xdr:row>102</xdr:row>
      <xdr:rowOff>190500</xdr:rowOff>
    </xdr:to>
    <xdr:sp macro="" textlink="">
      <xdr:nvSpPr>
        <xdr:cNvPr id="1644" name="Text Box 31"/>
        <xdr:cNvSpPr txBox="1">
          <a:spLocks noChangeArrowheads="1"/>
        </xdr:cNvSpPr>
      </xdr:nvSpPr>
      <xdr:spPr bwMode="auto">
        <a:xfrm>
          <a:off x="3648075" y="1746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523875</xdr:colOff>
      <xdr:row>88</xdr:row>
      <xdr:rowOff>190500</xdr:rowOff>
    </xdr:to>
    <xdr:sp macro="" textlink="">
      <xdr:nvSpPr>
        <xdr:cNvPr id="1645" name="Text Box 32"/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88</xdr:row>
      <xdr:rowOff>0</xdr:rowOff>
    </xdr:from>
    <xdr:to>
      <xdr:col>4</xdr:col>
      <xdr:colOff>523875</xdr:colOff>
      <xdr:row>88</xdr:row>
      <xdr:rowOff>190500</xdr:rowOff>
    </xdr:to>
    <xdr:sp macro="" textlink="">
      <xdr:nvSpPr>
        <xdr:cNvPr id="1646" name="Text Box 33"/>
        <xdr:cNvSpPr txBox="1">
          <a:spLocks noChangeArrowheads="1"/>
        </xdr:cNvSpPr>
      </xdr:nvSpPr>
      <xdr:spPr bwMode="auto">
        <a:xfrm>
          <a:off x="3648075" y="14792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0.9452</cdr:x>
      <cdr:y>0.52378</cdr:y>
    </cdr:from>
    <cdr:to>
      <cdr:x>0.99144</cdr:x>
      <cdr:y>0.76308</cdr:y>
    </cdr:to>
    <cdr:sp macro="" textlink="">
      <cdr:nvSpPr>
        <cdr:cNvPr id="2049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5063" y="1278896"/>
          <a:ext cx="273082" cy="582287"/>
        </a:xfrm>
        <a:prstGeom xmlns:a="http://schemas.openxmlformats.org/drawingml/2006/main" prst="upArrow">
          <a:avLst>
            <a:gd name="adj1" fmla="val 50000"/>
            <a:gd name="adj2" fmla="val 5330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0.94742</cdr:x>
      <cdr:y>0.25523</cdr:y>
    </cdr:from>
    <cdr:to>
      <cdr:x>0.99086</cdr:x>
      <cdr:y>0.46626</cdr:y>
    </cdr:to>
    <cdr:sp macro="" textlink="">
      <cdr:nvSpPr>
        <cdr:cNvPr id="30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9390" y="569605"/>
          <a:ext cx="226335" cy="468359"/>
        </a:xfrm>
        <a:prstGeom xmlns:a="http://schemas.openxmlformats.org/drawingml/2006/main" prst="downArrow">
          <a:avLst>
            <a:gd name="adj1" fmla="val 50000"/>
            <a:gd name="adj2" fmla="val 51733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0.94668</cdr:x>
      <cdr:y>0.27379</cdr:y>
    </cdr:from>
    <cdr:to>
      <cdr:x>0.99086</cdr:x>
      <cdr:y>0.46477</cdr:y>
    </cdr:to>
    <cdr:sp macro="" textlink="">
      <cdr:nvSpPr>
        <cdr:cNvPr id="409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5553" y="631673"/>
          <a:ext cx="230172" cy="438404"/>
        </a:xfrm>
        <a:prstGeom xmlns:a="http://schemas.openxmlformats.org/drawingml/2006/main" prst="downArrow">
          <a:avLst>
            <a:gd name="adj1" fmla="val 50000"/>
            <a:gd name="adj2" fmla="val 4761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6"/>
  <sheetViews>
    <sheetView showGridLines="0" tabSelected="1" topLeftCell="A88" zoomScaleNormal="100" zoomScaleSheetLayoutView="100" workbookViewId="0">
      <selection activeCell="N20" sqref="N20"/>
    </sheetView>
  </sheetViews>
  <sheetFormatPr defaultColWidth="11.42578125" defaultRowHeight="12"/>
  <cols>
    <col min="1" max="1" width="13.42578125" style="4" customWidth="1"/>
    <col min="2" max="2" width="11.7109375" style="4" customWidth="1"/>
    <col min="3" max="7" width="11.42578125" style="4" customWidth="1"/>
    <col min="8" max="8" width="11" style="4" customWidth="1"/>
    <col min="9" max="9" width="11.42578125" style="4" customWidth="1"/>
    <col min="10" max="10" width="10.28515625" style="5" customWidth="1"/>
    <col min="11" max="11" width="11.28515625" style="5" customWidth="1"/>
    <col min="12" max="12" width="9.42578125" style="5" customWidth="1"/>
    <col min="13" max="13" width="11" style="5" customWidth="1"/>
    <col min="14" max="61" width="6.28515625" style="5" customWidth="1"/>
    <col min="62" max="16384" width="11.42578125" style="4"/>
  </cols>
  <sheetData>
    <row r="1" spans="1:60" ht="15" customHeight="1"/>
    <row r="2" spans="1:60" ht="23.25">
      <c r="A2" s="85" t="s">
        <v>27</v>
      </c>
      <c r="B2" s="85"/>
      <c r="C2" s="85"/>
      <c r="D2" s="85"/>
      <c r="E2" s="85"/>
      <c r="F2" s="85"/>
      <c r="G2" s="85"/>
      <c r="H2" s="86"/>
      <c r="I2" s="86"/>
      <c r="J2" s="6"/>
    </row>
    <row r="3" spans="1:60" ht="15.75" customHeight="1">
      <c r="A3" s="87" t="s">
        <v>37</v>
      </c>
      <c r="B3" s="87"/>
      <c r="C3" s="87"/>
      <c r="D3" s="87"/>
      <c r="E3" s="87"/>
      <c r="F3" s="87"/>
      <c r="G3" s="87"/>
      <c r="H3" s="83"/>
      <c r="I3" s="83"/>
      <c r="J3" s="6"/>
    </row>
    <row r="4" spans="1:60" ht="6.75" customHeight="1">
      <c r="F4" s="7"/>
    </row>
    <row r="5" spans="1:60" ht="13.5" thickBot="1">
      <c r="F5" s="7"/>
    </row>
    <row r="6" spans="1:60" s="1" customFormat="1" ht="15.75" thickBot="1">
      <c r="A6" s="8" t="s">
        <v>0</v>
      </c>
      <c r="B6" s="9">
        <v>2011</v>
      </c>
      <c r="C6" s="9">
        <v>2012</v>
      </c>
      <c r="D6" s="9">
        <v>2013</v>
      </c>
      <c r="E6" s="9" t="s">
        <v>36</v>
      </c>
      <c r="F6" s="9">
        <v>2016</v>
      </c>
      <c r="G6" s="9">
        <v>2017</v>
      </c>
      <c r="H6" s="9">
        <v>2018</v>
      </c>
      <c r="I6" s="66">
        <v>2019</v>
      </c>
      <c r="J6" s="9">
        <v>2020</v>
      </c>
      <c r="K6" s="8">
        <v>2021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1" customFormat="1" ht="15">
      <c r="A7" s="10" t="s">
        <v>1</v>
      </c>
      <c r="B7" s="11">
        <v>1</v>
      </c>
      <c r="C7" s="11">
        <v>0.95</v>
      </c>
      <c r="D7" s="11">
        <v>0.94099999999999995</v>
      </c>
      <c r="E7" s="11">
        <v>1</v>
      </c>
      <c r="F7" s="11">
        <v>0.75</v>
      </c>
      <c r="G7" s="11">
        <v>0.8</v>
      </c>
      <c r="H7" s="11">
        <v>0.9</v>
      </c>
      <c r="I7" s="67">
        <v>0.75</v>
      </c>
      <c r="J7" s="97">
        <v>0.55000000000000004</v>
      </c>
      <c r="K7" s="98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ht="15" customHeight="1">
      <c r="D8" s="3" t="s">
        <v>35</v>
      </c>
    </row>
    <row r="9" spans="1:60" ht="15" customHeight="1"/>
    <row r="10" spans="1:60" ht="18.75">
      <c r="A10" s="88" t="s">
        <v>2</v>
      </c>
      <c r="B10" s="88"/>
      <c r="C10" s="88"/>
      <c r="D10" s="88"/>
      <c r="E10" s="88"/>
      <c r="F10" s="88"/>
      <c r="G10" s="88"/>
      <c r="H10" s="89"/>
      <c r="I10" s="89"/>
    </row>
    <row r="11" spans="1:60" ht="12" customHeight="1" thickBot="1">
      <c r="A11" s="96"/>
      <c r="B11" s="96"/>
      <c r="C11" s="96"/>
      <c r="D11" s="96"/>
      <c r="E11" s="96"/>
      <c r="F11" s="96"/>
      <c r="G11" s="96"/>
      <c r="H11" s="12"/>
    </row>
    <row r="12" spans="1:60" s="1" customFormat="1" ht="15.75" thickBot="1">
      <c r="B12" s="91" t="s">
        <v>3</v>
      </c>
      <c r="C12" s="92"/>
      <c r="D12" s="93"/>
      <c r="E12" s="91" t="s">
        <v>4</v>
      </c>
      <c r="F12" s="94"/>
      <c r="G12" s="95"/>
      <c r="H12" s="13" t="s">
        <v>5</v>
      </c>
      <c r="I12" s="82" t="s">
        <v>6</v>
      </c>
      <c r="J12" s="8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s="1" customFormat="1" ht="15.75" thickBot="1">
      <c r="A13" s="14"/>
      <c r="B13" s="15" t="s">
        <v>7</v>
      </c>
      <c r="C13" s="16" t="s">
        <v>8</v>
      </c>
      <c r="D13" s="17" t="s">
        <v>9</v>
      </c>
      <c r="E13" s="18" t="s">
        <v>7</v>
      </c>
      <c r="F13" s="16" t="s">
        <v>8</v>
      </c>
      <c r="G13" s="17" t="s">
        <v>9</v>
      </c>
      <c r="H13" s="19" t="s">
        <v>10</v>
      </c>
      <c r="I13" s="1" t="s">
        <v>11</v>
      </c>
      <c r="J13" s="1" t="s">
        <v>12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0" s="1" customFormat="1" ht="15">
      <c r="A14" s="21">
        <v>2011</v>
      </c>
      <c r="B14" s="22">
        <v>0.6</v>
      </c>
      <c r="C14" s="23">
        <v>0.88100000000000001</v>
      </c>
      <c r="D14" s="24">
        <v>1.4E-2</v>
      </c>
      <c r="E14" s="22">
        <v>0.6</v>
      </c>
      <c r="F14" s="23">
        <v>0.84799999999999998</v>
      </c>
      <c r="G14" s="24">
        <v>1.0999999999999999E-2</v>
      </c>
      <c r="H14" s="25" t="s">
        <v>13</v>
      </c>
      <c r="I14" s="58">
        <v>0.69499999999999995</v>
      </c>
      <c r="J14" s="58">
        <v>0.66600000000000004</v>
      </c>
      <c r="K14" s="2"/>
      <c r="L14" s="2"/>
      <c r="M14" s="2"/>
      <c r="N14" s="2"/>
      <c r="O14" s="2"/>
      <c r="P14" s="2"/>
      <c r="Q14" s="2"/>
      <c r="R14" s="2"/>
      <c r="S14" s="26"/>
      <c r="T14" s="2"/>
      <c r="U14" s="2"/>
      <c r="V14" s="2"/>
      <c r="W14" s="26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0" s="1" customFormat="1" ht="15">
      <c r="A15" s="21">
        <v>2012</v>
      </c>
      <c r="B15" s="22">
        <v>0.6</v>
      </c>
      <c r="C15" s="23">
        <v>0.72899999999999998</v>
      </c>
      <c r="D15" s="24">
        <f t="shared" ref="D15:D21" si="0">(C15-C14)/C14</f>
        <v>-0.1725312145289444</v>
      </c>
      <c r="E15" s="22">
        <v>0.6</v>
      </c>
      <c r="F15" s="23">
        <v>0.55300000000000005</v>
      </c>
      <c r="G15" s="24">
        <f t="shared" ref="G15:G21" si="1">(F15-F14)/F14</f>
        <v>-0.34787735849056595</v>
      </c>
      <c r="H15" s="25" t="s">
        <v>28</v>
      </c>
      <c r="I15" s="58">
        <v>0.69389999999999996</v>
      </c>
      <c r="J15" s="58">
        <v>0.66639999999999999</v>
      </c>
      <c r="K15" s="2"/>
      <c r="L15" s="2"/>
      <c r="M15" s="2"/>
      <c r="N15" s="2"/>
      <c r="O15" s="2"/>
      <c r="P15" s="2"/>
      <c r="Q15" s="2"/>
      <c r="R15" s="2"/>
      <c r="S15" s="26"/>
      <c r="T15" s="2"/>
      <c r="U15" s="2"/>
      <c r="V15" s="2"/>
      <c r="W15" s="26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s="1" customFormat="1" ht="15">
      <c r="A16" s="21">
        <v>2013</v>
      </c>
      <c r="B16" s="22">
        <v>0.6</v>
      </c>
      <c r="C16" s="23">
        <v>0.82499999999999996</v>
      </c>
      <c r="D16" s="24">
        <f t="shared" si="0"/>
        <v>0.13168724279835387</v>
      </c>
      <c r="E16" s="22">
        <v>0.6</v>
      </c>
      <c r="F16" s="23">
        <v>0.79100000000000004</v>
      </c>
      <c r="G16" s="24">
        <f t="shared" si="1"/>
        <v>0.430379746835443</v>
      </c>
      <c r="H16" s="25" t="s">
        <v>13</v>
      </c>
      <c r="I16" s="58">
        <v>0.70809999999999995</v>
      </c>
      <c r="J16" s="58">
        <v>0.67410000000000003</v>
      </c>
      <c r="K16" s="2"/>
      <c r="L16" s="2"/>
      <c r="M16" s="2"/>
      <c r="N16" s="2"/>
      <c r="O16" s="2"/>
      <c r="P16" s="2"/>
      <c r="Q16" s="2"/>
      <c r="R16" s="2"/>
      <c r="S16" s="26"/>
      <c r="T16" s="2"/>
      <c r="U16" s="2"/>
      <c r="V16" s="2"/>
      <c r="W16" s="26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1" s="1" customFormat="1" ht="15">
      <c r="A17" s="21">
        <v>2015</v>
      </c>
      <c r="B17" s="22">
        <v>0.6</v>
      </c>
      <c r="C17" s="23">
        <v>0.75900000000000001</v>
      </c>
      <c r="D17" s="24">
        <f t="shared" si="0"/>
        <v>-7.9999999999999946E-2</v>
      </c>
      <c r="E17" s="22">
        <v>0.6</v>
      </c>
      <c r="F17" s="23">
        <v>0.73299999999999998</v>
      </c>
      <c r="G17" s="24">
        <f t="shared" si="1"/>
        <v>-7.3324905183312319E-2</v>
      </c>
      <c r="H17" s="25" t="s">
        <v>13</v>
      </c>
      <c r="I17" s="58">
        <v>0.70830000000000004</v>
      </c>
      <c r="J17" s="58">
        <v>0.66800000000000004</v>
      </c>
      <c r="K17" s="2"/>
      <c r="L17" s="2"/>
      <c r="M17" s="2"/>
      <c r="N17" s="2"/>
      <c r="O17" s="2"/>
      <c r="P17" s="2"/>
      <c r="Q17" s="2"/>
      <c r="R17" s="2"/>
      <c r="S17" s="26"/>
      <c r="T17" s="2"/>
      <c r="U17" s="2"/>
      <c r="V17" s="2"/>
      <c r="W17" s="26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1" s="28" customFormat="1" ht="15">
      <c r="A18" s="21">
        <v>2016</v>
      </c>
      <c r="B18" s="22">
        <v>0.6</v>
      </c>
      <c r="C18" s="23">
        <v>0.61299999999999999</v>
      </c>
      <c r="D18" s="24">
        <f t="shared" si="0"/>
        <v>-0.19235836627140976</v>
      </c>
      <c r="E18" s="22">
        <v>0.6</v>
      </c>
      <c r="F18" s="23">
        <v>0.55600000000000005</v>
      </c>
      <c r="G18" s="24">
        <f t="shared" si="1"/>
        <v>-0.24147339699863565</v>
      </c>
      <c r="H18" s="25" t="s">
        <v>28</v>
      </c>
      <c r="I18" s="58">
        <v>0.71579999999999999</v>
      </c>
      <c r="J18" s="58">
        <v>0.67889999999999995</v>
      </c>
      <c r="K18" s="20"/>
      <c r="L18" s="20"/>
      <c r="M18" s="20"/>
      <c r="N18" s="20"/>
      <c r="O18" s="20"/>
      <c r="P18" s="20"/>
      <c r="Q18" s="20"/>
      <c r="R18" s="20"/>
      <c r="S18" s="27"/>
      <c r="T18" s="20"/>
      <c r="U18" s="20"/>
      <c r="V18" s="20"/>
      <c r="W18" s="27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</row>
    <row r="19" spans="1:61" s="1" customFormat="1" ht="15">
      <c r="A19" s="62">
        <v>2017</v>
      </c>
      <c r="B19" s="63">
        <v>0.6</v>
      </c>
      <c r="C19" s="23">
        <v>0.61199999999999999</v>
      </c>
      <c r="D19" s="24">
        <f t="shared" si="0"/>
        <v>-1.6313213703099524E-3</v>
      </c>
      <c r="E19" s="22">
        <v>0.6</v>
      </c>
      <c r="F19" s="23">
        <v>0.52200000000000002</v>
      </c>
      <c r="G19" s="24">
        <f t="shared" si="1"/>
        <v>-6.1151079136690698E-2</v>
      </c>
      <c r="H19" s="25" t="s">
        <v>28</v>
      </c>
      <c r="I19" s="58">
        <v>0.75170000000000003</v>
      </c>
      <c r="J19" s="58">
        <v>0.71889999999999998</v>
      </c>
      <c r="K19" s="2"/>
      <c r="L19" s="2"/>
      <c r="M19" s="2"/>
      <c r="N19" s="2"/>
      <c r="O19" s="2"/>
      <c r="P19" s="2"/>
      <c r="Q19" s="2"/>
      <c r="R19" s="2"/>
      <c r="S19" s="26"/>
      <c r="T19" s="20"/>
      <c r="U19" s="2"/>
      <c r="V19" s="2"/>
      <c r="W19" s="26"/>
      <c r="X19" s="20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1" ht="15.75" thickBot="1">
      <c r="A20" s="62">
        <v>2018</v>
      </c>
      <c r="B20" s="64">
        <v>0.6</v>
      </c>
      <c r="C20" s="60">
        <v>0.73299999999999998</v>
      </c>
      <c r="D20" s="61">
        <f t="shared" si="0"/>
        <v>0.19771241830065359</v>
      </c>
      <c r="E20" s="59">
        <v>0.6</v>
      </c>
      <c r="F20" s="60">
        <v>0.71499999999999997</v>
      </c>
      <c r="G20" s="61">
        <f t="shared" si="1"/>
        <v>0.36973180076628342</v>
      </c>
      <c r="H20" s="25" t="s">
        <v>13</v>
      </c>
      <c r="I20" s="58">
        <v>0.75929999999999997</v>
      </c>
      <c r="J20" s="58">
        <v>0.71540000000000004</v>
      </c>
      <c r="T20" s="31"/>
      <c r="X20" s="31"/>
    </row>
    <row r="21" spans="1:61" ht="15">
      <c r="A21" s="68">
        <v>2019</v>
      </c>
      <c r="B21" s="69">
        <v>0.6</v>
      </c>
      <c r="C21" s="70">
        <v>0.6</v>
      </c>
      <c r="D21" s="71">
        <f t="shared" si="0"/>
        <v>-0.1814461118690314</v>
      </c>
      <c r="E21" s="72">
        <v>0.6</v>
      </c>
      <c r="F21" s="70">
        <v>0.64229999999999998</v>
      </c>
      <c r="G21" s="71">
        <f t="shared" si="1"/>
        <v>-0.10167832167832166</v>
      </c>
      <c r="H21" s="73" t="s">
        <v>13</v>
      </c>
      <c r="I21" s="58">
        <v>0.73650000000000004</v>
      </c>
      <c r="J21" s="58">
        <v>0.69230000000000003</v>
      </c>
      <c r="T21" s="31"/>
      <c r="X21" s="31"/>
    </row>
    <row r="22" spans="1:61" s="65" customFormat="1" ht="15.75" thickBot="1">
      <c r="A22" s="99">
        <v>2020</v>
      </c>
      <c r="B22" s="100">
        <v>0.6</v>
      </c>
      <c r="C22" s="101">
        <v>0.67269999999999996</v>
      </c>
      <c r="D22" s="102">
        <f>(C22-C21)/C21</f>
        <v>0.12116666666666664</v>
      </c>
      <c r="E22" s="103">
        <v>0.6</v>
      </c>
      <c r="F22" s="101">
        <v>0.56699999999999995</v>
      </c>
      <c r="G22" s="102">
        <f>(F22-F21)/F21</f>
        <v>-0.1172349369453527</v>
      </c>
      <c r="H22" s="104" t="s">
        <v>28</v>
      </c>
      <c r="I22" s="105">
        <v>0.73699999999999999</v>
      </c>
      <c r="J22" s="105">
        <v>0.70799999999999996</v>
      </c>
      <c r="K22" s="30"/>
      <c r="L22" s="30"/>
      <c r="M22" s="30"/>
      <c r="N22" s="30"/>
      <c r="O22" s="30"/>
      <c r="P22" s="30"/>
      <c r="Q22" s="30"/>
      <c r="R22" s="30"/>
      <c r="S22" s="30"/>
      <c r="T22" s="29"/>
      <c r="U22" s="30"/>
      <c r="V22" s="30"/>
      <c r="W22" s="30"/>
      <c r="X22" s="29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</row>
    <row r="23" spans="1:61" ht="15.75" thickBot="1">
      <c r="A23" s="74">
        <v>2021</v>
      </c>
      <c r="B23" s="75">
        <v>0.6</v>
      </c>
      <c r="C23" s="76">
        <v>0.71619999999999995</v>
      </c>
      <c r="D23" s="77">
        <f>(C23-C22)/C22</f>
        <v>6.4664783707447576E-2</v>
      </c>
      <c r="E23" s="78">
        <v>0.6</v>
      </c>
      <c r="F23" s="76">
        <v>0.76639999999999997</v>
      </c>
      <c r="G23" s="77">
        <f>(F23-F22)/F22</f>
        <v>0.3516754850088184</v>
      </c>
      <c r="H23" s="79" t="s">
        <v>13</v>
      </c>
      <c r="I23" s="106">
        <v>0.48699999999999999</v>
      </c>
      <c r="J23" s="106">
        <v>0.46700000000000003</v>
      </c>
      <c r="T23" s="29"/>
      <c r="U23" s="30"/>
      <c r="X23" s="29"/>
      <c r="Y23" s="30"/>
    </row>
    <row r="24" spans="1:61">
      <c r="T24" s="29"/>
      <c r="U24" s="30"/>
      <c r="X24" s="29"/>
      <c r="Y24" s="30"/>
    </row>
    <row r="25" spans="1:61">
      <c r="T25" s="29"/>
      <c r="U25" s="30"/>
      <c r="X25" s="29"/>
      <c r="Y25" s="30"/>
    </row>
    <row r="26" spans="1:61">
      <c r="T26" s="29"/>
      <c r="U26" s="30"/>
      <c r="X26" s="29"/>
      <c r="Y26" s="30"/>
    </row>
    <row r="27" spans="1:61">
      <c r="T27" s="29"/>
      <c r="U27" s="30"/>
      <c r="X27" s="29"/>
      <c r="Y27" s="30"/>
    </row>
    <row r="28" spans="1:61">
      <c r="T28" s="29"/>
      <c r="U28" s="30"/>
      <c r="X28" s="29"/>
      <c r="Y28" s="30"/>
    </row>
    <row r="29" spans="1:61">
      <c r="T29" s="29"/>
      <c r="U29" s="30"/>
      <c r="X29" s="29"/>
      <c r="Y29" s="30"/>
    </row>
    <row r="30" spans="1:61">
      <c r="L30" s="30"/>
      <c r="M30" s="30"/>
    </row>
    <row r="32" spans="1:61">
      <c r="W32" s="31"/>
    </row>
    <row r="33" spans="23:23">
      <c r="W33" s="31"/>
    </row>
    <row r="34" spans="23:23">
      <c r="W34" s="31"/>
    </row>
    <row r="35" spans="23:23">
      <c r="W35" s="31"/>
    </row>
    <row r="36" spans="23:23">
      <c r="W36" s="31"/>
    </row>
    <row r="37" spans="23:23">
      <c r="W37" s="31"/>
    </row>
    <row r="54" spans="1:55" ht="12" customHeight="1"/>
    <row r="55" spans="1:55" ht="18.95" customHeight="1">
      <c r="A55" s="90" t="s">
        <v>14</v>
      </c>
      <c r="B55" s="90"/>
      <c r="C55" s="90"/>
      <c r="D55" s="90"/>
      <c r="E55" s="90"/>
      <c r="F55" s="90"/>
      <c r="G55" s="90"/>
      <c r="H55" s="89"/>
      <c r="I55" s="89"/>
    </row>
    <row r="56" spans="1:55" ht="12.75" thickBot="1"/>
    <row r="57" spans="1:55" s="7" customFormat="1" ht="14.1" customHeight="1" thickBot="1">
      <c r="B57" s="80">
        <v>2017</v>
      </c>
      <c r="C57" s="81"/>
      <c r="D57" s="80">
        <v>2018</v>
      </c>
      <c r="E57" s="81"/>
      <c r="F57" s="80">
        <v>2019</v>
      </c>
      <c r="G57" s="81"/>
      <c r="H57" s="80">
        <v>2020</v>
      </c>
      <c r="I57" s="81"/>
      <c r="J57" s="80">
        <v>2021</v>
      </c>
      <c r="K57" s="81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</row>
    <row r="58" spans="1:55" s="7" customFormat="1" ht="13.5" thickBot="1">
      <c r="A58" s="55" t="s">
        <v>15</v>
      </c>
      <c r="B58" s="33" t="s">
        <v>16</v>
      </c>
      <c r="C58" s="17" t="s">
        <v>17</v>
      </c>
      <c r="D58" s="33" t="s">
        <v>16</v>
      </c>
      <c r="E58" s="17" t="s">
        <v>17</v>
      </c>
      <c r="F58" s="33" t="s">
        <v>16</v>
      </c>
      <c r="G58" s="17" t="s">
        <v>17</v>
      </c>
      <c r="H58" s="33" t="s">
        <v>16</v>
      </c>
      <c r="I58" s="17" t="s">
        <v>17</v>
      </c>
      <c r="J58" s="33" t="s">
        <v>16</v>
      </c>
      <c r="K58" s="17" t="s">
        <v>17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</row>
    <row r="59" spans="1:55" s="7" customFormat="1" ht="12.75">
      <c r="A59" s="37" t="s">
        <v>18</v>
      </c>
      <c r="B59" s="34">
        <v>52</v>
      </c>
      <c r="C59" s="35">
        <f>B59/B69</f>
        <v>0.61176470588235299</v>
      </c>
      <c r="D59" s="34">
        <v>66</v>
      </c>
      <c r="E59" s="35">
        <f>D59/D69</f>
        <v>0.73333333333333328</v>
      </c>
      <c r="F59" s="34">
        <v>51</v>
      </c>
      <c r="G59" s="35">
        <f>F59/F69</f>
        <v>0.6</v>
      </c>
      <c r="H59" s="34">
        <v>37</v>
      </c>
      <c r="I59" s="35">
        <f>H59/H69</f>
        <v>0.67272727272727273</v>
      </c>
      <c r="J59" s="34">
        <v>53</v>
      </c>
      <c r="K59" s="35">
        <f>J59/J69</f>
        <v>0.71621621621621623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</row>
    <row r="60" spans="1:55" s="7" customFormat="1" ht="12.75">
      <c r="A60" s="37" t="s">
        <v>24</v>
      </c>
      <c r="B60" s="38">
        <v>0</v>
      </c>
      <c r="C60" s="39">
        <f>B60/B69</f>
        <v>0</v>
      </c>
      <c r="D60" s="38">
        <v>0</v>
      </c>
      <c r="E60" s="39">
        <f>D60/D69</f>
        <v>0</v>
      </c>
      <c r="F60" s="38">
        <v>5</v>
      </c>
      <c r="G60" s="39">
        <f>F60/F69</f>
        <v>5.8823529411764705E-2</v>
      </c>
      <c r="H60" s="38">
        <v>0</v>
      </c>
      <c r="I60" s="39">
        <f>H60/H69</f>
        <v>0</v>
      </c>
      <c r="J60" s="38">
        <v>0</v>
      </c>
      <c r="K60" s="39">
        <f>J60/J69</f>
        <v>0</v>
      </c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</row>
    <row r="61" spans="1:55" s="7" customFormat="1" ht="12.75">
      <c r="A61" s="37" t="s">
        <v>21</v>
      </c>
      <c r="B61" s="38">
        <v>0</v>
      </c>
      <c r="C61" s="39">
        <f>B61/B69</f>
        <v>0</v>
      </c>
      <c r="D61" s="38">
        <v>0</v>
      </c>
      <c r="E61" s="39">
        <f>D61/D69</f>
        <v>0</v>
      </c>
      <c r="F61" s="38">
        <v>0</v>
      </c>
      <c r="G61" s="39">
        <f>F61/F69</f>
        <v>0</v>
      </c>
      <c r="H61" s="38">
        <v>0</v>
      </c>
      <c r="I61" s="39">
        <f>H61/H69</f>
        <v>0</v>
      </c>
      <c r="J61" s="38">
        <v>0</v>
      </c>
      <c r="K61" s="39">
        <f>J61/J69</f>
        <v>0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</row>
    <row r="62" spans="1:55" s="7" customFormat="1" ht="12.75">
      <c r="A62" s="37" t="s">
        <v>19</v>
      </c>
      <c r="B62" s="38">
        <v>11</v>
      </c>
      <c r="C62" s="39">
        <f>B62/B69</f>
        <v>0.12941176470588237</v>
      </c>
      <c r="D62" s="38">
        <v>11</v>
      </c>
      <c r="E62" s="39">
        <f>D62/D69</f>
        <v>0.12222222222222222</v>
      </c>
      <c r="F62" s="38">
        <v>13</v>
      </c>
      <c r="G62" s="39">
        <f>F62/F69</f>
        <v>0.15294117647058825</v>
      </c>
      <c r="H62" s="38">
        <v>7</v>
      </c>
      <c r="I62" s="39">
        <f>H62/H69</f>
        <v>0.12727272727272726</v>
      </c>
      <c r="J62" s="38">
        <v>1</v>
      </c>
      <c r="K62" s="39">
        <f>J62/J69</f>
        <v>1.3513513513513514E-2</v>
      </c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</row>
    <row r="63" spans="1:55" s="7" customFormat="1" ht="12.75">
      <c r="A63" s="37" t="s">
        <v>20</v>
      </c>
      <c r="B63" s="38">
        <v>17</v>
      </c>
      <c r="C63" s="39">
        <f>B63/B69</f>
        <v>0.2</v>
      </c>
      <c r="D63" s="38">
        <v>10</v>
      </c>
      <c r="E63" s="39">
        <f>D63/D69</f>
        <v>0.1111111111111111</v>
      </c>
      <c r="F63" s="38">
        <v>6</v>
      </c>
      <c r="G63" s="39">
        <f>F63/F69</f>
        <v>7.0588235294117646E-2</v>
      </c>
      <c r="H63" s="38">
        <v>11</v>
      </c>
      <c r="I63" s="39">
        <f>H63/H69</f>
        <v>0.2</v>
      </c>
      <c r="J63" s="38">
        <v>0</v>
      </c>
      <c r="K63" s="39">
        <f>J63/J69</f>
        <v>0</v>
      </c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</row>
    <row r="64" spans="1:55" s="7" customFormat="1" ht="12.75" customHeight="1">
      <c r="A64" s="40" t="s">
        <v>25</v>
      </c>
      <c r="B64" s="38">
        <v>0</v>
      </c>
      <c r="C64" s="39">
        <f>B64/B69</f>
        <v>0</v>
      </c>
      <c r="D64" s="38"/>
      <c r="E64" s="39">
        <f>D64/D69</f>
        <v>0</v>
      </c>
      <c r="F64" s="38">
        <v>0</v>
      </c>
      <c r="G64" s="39">
        <f>F64/F69</f>
        <v>0</v>
      </c>
      <c r="H64" s="38">
        <v>0</v>
      </c>
      <c r="I64" s="39">
        <f>H64/H69</f>
        <v>0</v>
      </c>
      <c r="J64" s="38">
        <v>0</v>
      </c>
      <c r="K64" s="39">
        <f>J64/J69</f>
        <v>0</v>
      </c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</row>
    <row r="65" spans="1:61" s="7" customFormat="1" ht="12.75">
      <c r="A65" s="37" t="s">
        <v>30</v>
      </c>
      <c r="B65" s="38">
        <v>5</v>
      </c>
      <c r="C65" s="39">
        <f>B65/B69</f>
        <v>5.8823529411764705E-2</v>
      </c>
      <c r="D65" s="38">
        <v>0</v>
      </c>
      <c r="E65" s="39">
        <f>D65/D69</f>
        <v>0</v>
      </c>
      <c r="F65" s="38">
        <v>5</v>
      </c>
      <c r="G65" s="39">
        <f>F65/F69</f>
        <v>5.8823529411764705E-2</v>
      </c>
      <c r="H65" s="38">
        <v>0</v>
      </c>
      <c r="I65" s="39">
        <f>H65/H69</f>
        <v>0</v>
      </c>
      <c r="J65" s="38">
        <v>0</v>
      </c>
      <c r="K65" s="39">
        <f>J65/J69</f>
        <v>0</v>
      </c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</row>
    <row r="66" spans="1:61" s="7" customFormat="1" ht="12.75">
      <c r="A66" s="37" t="s">
        <v>29</v>
      </c>
      <c r="B66" s="38">
        <v>0</v>
      </c>
      <c r="C66" s="39">
        <f>B66/B69</f>
        <v>0</v>
      </c>
      <c r="D66" s="38">
        <v>3</v>
      </c>
      <c r="E66" s="39">
        <f>D66/D69</f>
        <v>3.3333333333333333E-2</v>
      </c>
      <c r="F66" s="38">
        <v>0</v>
      </c>
      <c r="G66" s="39">
        <f>F66/F69</f>
        <v>0</v>
      </c>
      <c r="H66" s="38">
        <v>0</v>
      </c>
      <c r="I66" s="39">
        <f>H66/H69</f>
        <v>0</v>
      </c>
      <c r="J66" s="38">
        <v>19</v>
      </c>
      <c r="K66" s="39">
        <f>J66/J69</f>
        <v>0.25675675675675674</v>
      </c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</row>
    <row r="67" spans="1:61" s="7" customFormat="1" ht="12.75">
      <c r="A67" s="37" t="s">
        <v>23</v>
      </c>
      <c r="B67" s="38">
        <v>0</v>
      </c>
      <c r="C67" s="39">
        <f>B67/B69</f>
        <v>0</v>
      </c>
      <c r="D67" s="38">
        <v>0</v>
      </c>
      <c r="E67" s="39">
        <f>D67/D69</f>
        <v>0</v>
      </c>
      <c r="F67" s="38">
        <v>0</v>
      </c>
      <c r="G67" s="39">
        <f>F67/F69</f>
        <v>0</v>
      </c>
      <c r="H67" s="38">
        <v>0</v>
      </c>
      <c r="I67" s="39">
        <f>H67/H69</f>
        <v>0</v>
      </c>
      <c r="J67" s="38">
        <v>0</v>
      </c>
      <c r="K67" s="39">
        <f>J67/J69</f>
        <v>0</v>
      </c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</row>
    <row r="68" spans="1:61" s="7" customFormat="1" ht="12.75">
      <c r="A68" s="37" t="s">
        <v>22</v>
      </c>
      <c r="B68" s="38">
        <v>0</v>
      </c>
      <c r="C68" s="39">
        <f>B68/B69</f>
        <v>0</v>
      </c>
      <c r="D68" s="38">
        <v>0</v>
      </c>
      <c r="E68" s="39">
        <f>D68/D69</f>
        <v>0</v>
      </c>
      <c r="F68" s="38">
        <v>5</v>
      </c>
      <c r="G68" s="39">
        <f>F68/F69</f>
        <v>5.8823529411764705E-2</v>
      </c>
      <c r="H68" s="38">
        <v>0</v>
      </c>
      <c r="I68" s="39">
        <f>H68/H69</f>
        <v>0</v>
      </c>
      <c r="J68" s="38">
        <v>1</v>
      </c>
      <c r="K68" s="39">
        <f>J68/J69</f>
        <v>1.3513513513513514E-2</v>
      </c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</row>
    <row r="69" spans="1:61" s="7" customFormat="1" ht="13.5" thickBot="1">
      <c r="A69" s="37" t="s">
        <v>26</v>
      </c>
      <c r="B69" s="56">
        <f t="shared" ref="B69:G69" si="2">SUM(B59:B68)</f>
        <v>85</v>
      </c>
      <c r="C69" s="57">
        <f t="shared" si="2"/>
        <v>1</v>
      </c>
      <c r="D69" s="56">
        <f t="shared" si="2"/>
        <v>90</v>
      </c>
      <c r="E69" s="57">
        <f t="shared" si="2"/>
        <v>0.99999999999999989</v>
      </c>
      <c r="F69" s="56">
        <f t="shared" si="2"/>
        <v>85</v>
      </c>
      <c r="G69" s="57">
        <f t="shared" si="2"/>
        <v>1</v>
      </c>
      <c r="H69" s="56">
        <f>SUM(H59:H68)</f>
        <v>55</v>
      </c>
      <c r="I69" s="57">
        <f>SUM(I59:I68)</f>
        <v>1</v>
      </c>
      <c r="J69" s="56">
        <f>SUM(J59:J68)</f>
        <v>74</v>
      </c>
      <c r="K69" s="57">
        <f>SUM(K59:K68)</f>
        <v>0.99999999999999989</v>
      </c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</row>
    <row r="70" spans="1:61" s="7" customFormat="1" ht="12.75">
      <c r="A70" s="41"/>
      <c r="B70" s="42"/>
      <c r="C70" s="43"/>
      <c r="D70" s="44"/>
      <c r="E70" s="36"/>
      <c r="F70" s="44"/>
      <c r="G70" s="36"/>
      <c r="H70" s="36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</row>
    <row r="71" spans="1:61" s="7" customFormat="1" ht="12.75">
      <c r="A71" s="41"/>
      <c r="B71" s="42"/>
      <c r="C71" s="43"/>
      <c r="D71" s="44"/>
      <c r="E71" s="36"/>
      <c r="F71" s="44"/>
      <c r="G71" s="36"/>
      <c r="H71" s="36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</row>
    <row r="72" spans="1:61" s="7" customFormat="1" ht="12.75">
      <c r="A72" s="41"/>
      <c r="B72" s="42"/>
      <c r="C72" s="43"/>
      <c r="D72" s="44"/>
      <c r="E72" s="36"/>
      <c r="F72" s="44"/>
      <c r="G72" s="36"/>
      <c r="H72" s="36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</row>
    <row r="73" spans="1:61" s="7" customFormat="1" ht="12.75">
      <c r="A73" s="41"/>
      <c r="B73" s="42"/>
      <c r="C73" s="43"/>
      <c r="D73" s="44"/>
      <c r="E73" s="36"/>
      <c r="F73" s="44"/>
      <c r="G73" s="36"/>
      <c r="H73" s="36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</row>
    <row r="74" spans="1:61" s="7" customFormat="1" ht="12.75">
      <c r="A74" s="41"/>
      <c r="B74" s="42"/>
      <c r="C74" s="43"/>
      <c r="D74" s="44"/>
      <c r="E74" s="36"/>
      <c r="F74" s="44"/>
      <c r="G74" s="36"/>
      <c r="H74" s="36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</row>
    <row r="75" spans="1:61" s="7" customFormat="1" ht="12.75">
      <c r="A75" s="41"/>
      <c r="B75" s="42"/>
      <c r="C75" s="43"/>
      <c r="D75" s="44"/>
      <c r="E75" s="36"/>
      <c r="F75" s="44"/>
      <c r="G75" s="36"/>
      <c r="H75" s="36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</row>
    <row r="89" spans="1:61" ht="41.1" customHeight="1">
      <c r="A89" s="45"/>
      <c r="B89" s="84" t="s">
        <v>34</v>
      </c>
      <c r="C89" s="84"/>
      <c r="D89" s="84"/>
      <c r="E89" s="84"/>
      <c r="F89" s="84"/>
      <c r="G89" s="45"/>
      <c r="H89" s="46"/>
      <c r="I89" s="46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</row>
    <row r="90" spans="1:61" ht="12.75" thickBot="1"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</row>
    <row r="91" spans="1:61" ht="13.5" thickBot="1">
      <c r="C91" s="7"/>
      <c r="D91" s="47">
        <v>2017</v>
      </c>
      <c r="E91" s="47">
        <v>2018</v>
      </c>
      <c r="F91" s="47">
        <v>2019</v>
      </c>
      <c r="G91" s="47">
        <v>2020</v>
      </c>
      <c r="H91" s="47">
        <v>2021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</row>
    <row r="92" spans="1:61" s="7" customFormat="1" ht="12.75">
      <c r="B92" s="37" t="s">
        <v>24</v>
      </c>
      <c r="C92" s="48"/>
      <c r="D92" s="49">
        <v>2</v>
      </c>
      <c r="E92" s="49">
        <v>2</v>
      </c>
      <c r="F92" s="49">
        <v>3</v>
      </c>
      <c r="G92" s="49">
        <v>3</v>
      </c>
      <c r="H92" s="49">
        <v>0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</row>
    <row r="93" spans="1:61" s="7" customFormat="1" ht="12.75">
      <c r="B93" s="37" t="s">
        <v>21</v>
      </c>
      <c r="C93" s="50"/>
      <c r="D93" s="51">
        <v>0</v>
      </c>
      <c r="E93" s="51">
        <v>1</v>
      </c>
      <c r="F93" s="51">
        <v>2</v>
      </c>
      <c r="G93" s="51">
        <v>0</v>
      </c>
      <c r="H93" s="51">
        <v>0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</row>
    <row r="94" spans="1:61" s="7" customFormat="1" ht="12.75">
      <c r="B94" s="37" t="s">
        <v>19</v>
      </c>
      <c r="C94" s="50"/>
      <c r="D94" s="51">
        <v>3</v>
      </c>
      <c r="E94" s="51">
        <v>4</v>
      </c>
      <c r="F94" s="51">
        <v>4</v>
      </c>
      <c r="G94" s="51">
        <v>3</v>
      </c>
      <c r="H94" s="51">
        <v>3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</row>
    <row r="95" spans="1:61" s="7" customFormat="1" ht="12.75">
      <c r="B95" s="37" t="s">
        <v>20</v>
      </c>
      <c r="C95" s="50"/>
      <c r="D95" s="51">
        <v>3</v>
      </c>
      <c r="E95" s="51">
        <v>2</v>
      </c>
      <c r="F95" s="51">
        <v>1</v>
      </c>
      <c r="G95" s="51">
        <v>1</v>
      </c>
      <c r="H95" s="51">
        <v>4</v>
      </c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</row>
    <row r="96" spans="1:61" s="7" customFormat="1" ht="12.75" customHeight="1">
      <c r="B96" s="40" t="s">
        <v>25</v>
      </c>
      <c r="C96" s="50"/>
      <c r="D96" s="51">
        <v>7</v>
      </c>
      <c r="E96" s="51">
        <v>4</v>
      </c>
      <c r="F96" s="51">
        <v>5</v>
      </c>
      <c r="G96" s="51">
        <v>6</v>
      </c>
      <c r="H96" s="51">
        <v>5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</row>
    <row r="97" spans="2:63" s="7" customFormat="1" ht="12.75" customHeight="1">
      <c r="B97" s="40" t="s">
        <v>30</v>
      </c>
      <c r="C97" s="50"/>
      <c r="D97" s="51">
        <v>6</v>
      </c>
      <c r="E97" s="51"/>
      <c r="F97" s="51"/>
      <c r="G97" s="51"/>
      <c r="H97" s="51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</row>
    <row r="98" spans="2:63" s="7" customFormat="1" ht="15" customHeight="1">
      <c r="B98" s="37" t="s">
        <v>29</v>
      </c>
      <c r="C98" s="50"/>
      <c r="D98" s="51">
        <v>5</v>
      </c>
      <c r="E98" s="51">
        <v>7</v>
      </c>
      <c r="F98" s="51">
        <v>5</v>
      </c>
      <c r="G98" s="51">
        <v>7</v>
      </c>
      <c r="H98" s="51">
        <v>12</v>
      </c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</row>
    <row r="99" spans="2:63" s="7" customFormat="1" ht="15" customHeight="1">
      <c r="B99" s="37" t="s">
        <v>23</v>
      </c>
      <c r="C99" s="50"/>
      <c r="D99" s="51">
        <v>0</v>
      </c>
      <c r="E99" s="51">
        <v>1</v>
      </c>
      <c r="F99" s="51">
        <v>0</v>
      </c>
      <c r="G99" s="51">
        <v>0</v>
      </c>
      <c r="H99" s="51">
        <v>2</v>
      </c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</row>
    <row r="100" spans="2:63" s="7" customFormat="1" ht="13.5" thickBot="1">
      <c r="B100" s="37" t="s">
        <v>22</v>
      </c>
      <c r="C100" s="48"/>
      <c r="D100" s="52">
        <v>0</v>
      </c>
      <c r="E100" s="52">
        <v>0</v>
      </c>
      <c r="F100" s="52">
        <v>1</v>
      </c>
      <c r="G100" s="52">
        <v>0</v>
      </c>
      <c r="H100" s="52">
        <v>1</v>
      </c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</row>
    <row r="103" spans="2:63" ht="18.75" customHeight="1">
      <c r="B103" s="84" t="s">
        <v>31</v>
      </c>
      <c r="C103" s="84"/>
      <c r="D103" s="84"/>
      <c r="E103" s="84"/>
      <c r="F103" s="84"/>
      <c r="BJ103" s="5"/>
      <c r="BK103" s="5"/>
    </row>
    <row r="104" spans="2:63">
      <c r="BJ104" s="5"/>
      <c r="BK104" s="5"/>
    </row>
    <row r="105" spans="2:63" ht="12.75">
      <c r="C105" s="53">
        <v>15.68</v>
      </c>
      <c r="D105" s="41" t="s">
        <v>32</v>
      </c>
      <c r="BJ105" s="5"/>
      <c r="BK105" s="5"/>
    </row>
    <row r="106" spans="2:63" ht="12.75">
      <c r="C106" s="54">
        <v>32.31</v>
      </c>
      <c r="D106" s="41" t="s">
        <v>33</v>
      </c>
      <c r="BJ106" s="5"/>
      <c r="BK106" s="5"/>
    </row>
  </sheetData>
  <mergeCells count="15">
    <mergeCell ref="A2:I2"/>
    <mergeCell ref="A3:I3"/>
    <mergeCell ref="A10:I10"/>
    <mergeCell ref="A55:I55"/>
    <mergeCell ref="B12:D12"/>
    <mergeCell ref="E12:G12"/>
    <mergeCell ref="A11:G11"/>
    <mergeCell ref="H57:I57"/>
    <mergeCell ref="I12:J12"/>
    <mergeCell ref="B103:F103"/>
    <mergeCell ref="B89:F89"/>
    <mergeCell ref="B57:C57"/>
    <mergeCell ref="D57:E57"/>
    <mergeCell ref="F57:G57"/>
    <mergeCell ref="J57:K57"/>
  </mergeCells>
  <phoneticPr fontId="0" type="noConversion"/>
  <printOptions horizontalCentered="1"/>
  <pageMargins left="0.76" right="0.41" top="0.68" bottom="0.5" header="0.5" footer="0"/>
  <pageSetup scale="98" orientation="portrait" horizontalDpi="4294967292" verticalDpi="4294967292" r:id="rId1"/>
  <headerFooter alignWithMargins="0"/>
  <rowBreaks count="1" manualBreakCount="1">
    <brk id="54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Capitol Complex</vt:lpstr>
      <vt:lpstr>'Capitol Complex'!Print_Area</vt:lpstr>
    </vt:vector>
  </TitlesOfParts>
  <Company>State of Arizona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ADOA LAN</dc:creator>
  <cp:lastModifiedBy>Mary Marshall</cp:lastModifiedBy>
  <cp:lastPrinted>2011-10-14T22:02:29Z</cp:lastPrinted>
  <dcterms:created xsi:type="dcterms:W3CDTF">2001-08-03T16:51:15Z</dcterms:created>
  <dcterms:modified xsi:type="dcterms:W3CDTF">2021-07-13T20:54:38Z</dcterms:modified>
</cp:coreProperties>
</file>